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jucb-my.sharepoint.com/personal/mhovorka_jcu_cz/Documents/Referent BOZP/Dokumentace BOZP/04. Řízení BOZP/Pracovnělékařské prohlídky/"/>
    </mc:Choice>
  </mc:AlternateContent>
  <xr:revisionPtr revIDLastSave="459" documentId="14_{3064BA5F-4536-465B-82D9-9539FC5AF564}" xr6:coauthVersionLast="47" xr6:coauthVersionMax="47" xr10:uidLastSave="{1C3B5CCB-4295-46E0-8D09-8FD53CAB7E1A}"/>
  <bookViews>
    <workbookView xWindow="-38520" yWindow="-5190" windowWidth="38640" windowHeight="21120" xr2:uid="{40F40FA0-738D-41BD-B90A-40AC6D45F8DF}"/>
  </bookViews>
  <sheets>
    <sheet name="Lékařský posudek" sheetId="11" r:id="rId1"/>
    <sheet name="Lékařský posudek automatický" sheetId="5" r:id="rId2"/>
    <sheet name="Pomocná tabulka" sheetId="6" state="hidden" r:id="rId3"/>
    <sheet name="Pracovní pozice" sheetId="10" state="hidden" r:id="rId4"/>
    <sheet name="PŘF" sheetId="9"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5" l="1"/>
  <c r="B28" i="5"/>
  <c r="N28" i="5"/>
  <c r="M28" i="5"/>
  <c r="L28" i="5"/>
  <c r="K28" i="5"/>
  <c r="J28" i="5"/>
  <c r="I28" i="5"/>
  <c r="H28" i="5"/>
  <c r="G28" i="5"/>
  <c r="F28" i="5"/>
  <c r="E28" i="5"/>
  <c r="D28" i="5"/>
  <c r="C28" i="5"/>
  <c r="D31" i="9"/>
  <c r="D30" i="9"/>
  <c r="D29" i="9"/>
  <c r="D28" i="9"/>
  <c r="D27" i="9"/>
  <c r="D26" i="9"/>
  <c r="D25" i="9"/>
  <c r="D24" i="9"/>
  <c r="D23" i="9"/>
  <c r="D22" i="9"/>
  <c r="D21" i="9"/>
  <c r="D20" i="9"/>
  <c r="D19" i="9"/>
  <c r="D18" i="9"/>
  <c r="D17" i="9"/>
  <c r="D16" i="9"/>
  <c r="D15" i="9"/>
  <c r="D14" i="9"/>
  <c r="D13" i="9"/>
  <c r="D12" i="9"/>
  <c r="D11" i="9"/>
  <c r="D10" i="9"/>
  <c r="D9" i="9"/>
  <c r="D8" i="9"/>
  <c r="D7" i="9"/>
  <c r="D6" i="9"/>
  <c r="D5" i="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24A4C41-78DB-4B88-9661-E360D5BEEE6D}" keepAlive="1" name="Dotaz – Přehled profesí" description="Připojení k dotazu produktu Přehled profesí v sešitě" type="5" refreshedVersion="8" background="1" saveData="1">
    <dbPr connection="Provider=Microsoft.Mashup.OleDb.1;Data Source=$Workbook$;Location=&quot;Přehled profesí&quot;;Extended Properties=&quot;&quot;" command="SELECT * FROM [Přehled profesí]"/>
  </connection>
</connections>
</file>

<file path=xl/sharedStrings.xml><?xml version="1.0" encoding="utf-8"?>
<sst xmlns="http://schemas.openxmlformats.org/spreadsheetml/2006/main" count="419" uniqueCount="263">
  <si>
    <t>zaměstnance</t>
  </si>
  <si>
    <t>periodická</t>
  </si>
  <si>
    <t>zaměstnavatele</t>
  </si>
  <si>
    <t>Datum narození:</t>
  </si>
  <si>
    <t>počet hodin týdně</t>
  </si>
  <si>
    <t>v sedě</t>
  </si>
  <si>
    <t>uvnitř</t>
  </si>
  <si>
    <t>Rizikový faktor</t>
  </si>
  <si>
    <t>Zařazení</t>
  </si>
  <si>
    <t>Kategorizace výsledná</t>
  </si>
  <si>
    <t>prach (P)</t>
  </si>
  <si>
    <t>chemické látky (Ch)</t>
  </si>
  <si>
    <t>hluk (H)</t>
  </si>
  <si>
    <t>vibrace (V)</t>
  </si>
  <si>
    <t>neionizující záření a elektromagnetické pole (NZ)</t>
  </si>
  <si>
    <t>fyzická zátěž (FZ)</t>
  </si>
  <si>
    <t>pracovní poloha (PP)</t>
  </si>
  <si>
    <t>zátěž teplem (ZT)</t>
  </si>
  <si>
    <t>zátěž chladem (ZK)</t>
  </si>
  <si>
    <t>psychická zátěž (PZ)</t>
  </si>
  <si>
    <t>zraková zátěž (ZZ)</t>
  </si>
  <si>
    <t>biologické činitele (BČ)</t>
  </si>
  <si>
    <t>práce ve zvýšeném tlaku vzduchu (ZTV)</t>
  </si>
  <si>
    <t>archivář</t>
  </si>
  <si>
    <t>asistent vedoucího</t>
  </si>
  <si>
    <t>hospodář</t>
  </si>
  <si>
    <t>knihovník</t>
  </si>
  <si>
    <t>kuchař</t>
  </si>
  <si>
    <t>lihovarník</t>
  </si>
  <si>
    <t>provozní zaměstnanec</t>
  </si>
  <si>
    <t>recepční</t>
  </si>
  <si>
    <t>řezník</t>
  </si>
  <si>
    <t>sládek</t>
  </si>
  <si>
    <t>správce operačního systému</t>
  </si>
  <si>
    <t>šéfkuchař</t>
  </si>
  <si>
    <t>technik (technik biologický, technik rybářský)</t>
  </si>
  <si>
    <t>vrátný</t>
  </si>
  <si>
    <t>zedník</t>
  </si>
  <si>
    <t>uchazeče o zaměstnání</t>
  </si>
  <si>
    <t>vstupní</t>
  </si>
  <si>
    <t>následná</t>
  </si>
  <si>
    <t>mimořádná</t>
  </si>
  <si>
    <t>výstupní</t>
  </si>
  <si>
    <t>plný</t>
  </si>
  <si>
    <t>částečný</t>
  </si>
  <si>
    <t>ve stoje</t>
  </si>
  <si>
    <t>střídání poloh</t>
  </si>
  <si>
    <t>venku</t>
  </si>
  <si>
    <t>pověření k řízení motorových vozidel, řidič referent</t>
  </si>
  <si>
    <t>pověření k řízení motorových vozidel, řidič profesionál</t>
  </si>
  <si>
    <t>pověření k obsluze ručního elektrického nářadí</t>
  </si>
  <si>
    <t>pověření k obsluze křovinořezu, motorové pily aj. zahradní techniky</t>
  </si>
  <si>
    <t>pověření k práci s chemickými látkami a směsmi</t>
  </si>
  <si>
    <t>pověření k obsluze a manipulaci s tlakovými lahvemi</t>
  </si>
  <si>
    <t>pověření k práci na žebříku a schůdkách</t>
  </si>
  <si>
    <t>pověření pro práci ve výškách a nad volnou plochou</t>
  </si>
  <si>
    <t>pověření k obsluze vyhrazených technických zařízení (plynová)</t>
  </si>
  <si>
    <t>pověření k obsluze vyhrazených technických zařízení (elektrická)</t>
  </si>
  <si>
    <t>pověření k obsluze vyhrazených technických zařízení (zdvihací)</t>
  </si>
  <si>
    <t>pověření k obsluze vyhrazených technických zařízení (tlaková)</t>
  </si>
  <si>
    <t>LÉKAŘSKÝ POSUDEK O ZDRAVOTNÍ ZPŮSOBILOSTI K PRÁCI</t>
  </si>
  <si>
    <t>ve smyslu 42 zákona č. 373/2011 Sb., o specifických zdravotních službách, ve znění pozdějších předpisů</t>
  </si>
  <si>
    <t>Důvod k provedení prohlídky:</t>
  </si>
  <si>
    <t>Identifikační údaje zaměstnavatele:</t>
  </si>
  <si>
    <t>Obchodní firma nebo název:</t>
  </si>
  <si>
    <t>Adresa sídla:</t>
  </si>
  <si>
    <t>IČO:</t>
  </si>
  <si>
    <t>Branišovská 1645/31a; České Budějovice</t>
  </si>
  <si>
    <t>Jihočeská univerzita v Českých Budějovicích</t>
  </si>
  <si>
    <t>Identifikační údaje posuzované osoby:</t>
  </si>
  <si>
    <t>Jméno a příjmení:</t>
  </si>
  <si>
    <t>Adresa trvalého pobytu (místo pobytu na území ČR, jde-li o cizince):</t>
  </si>
  <si>
    <t>Pracoviště</t>
  </si>
  <si>
    <t>Jihočeská univerzita v Českých Budějovicích, Branišovská 31a, 370 05, IČO 600 766 58</t>
  </si>
  <si>
    <t>Fakulta, ostatní součást JU</t>
  </si>
  <si>
    <t>Přírodovědecká fakulta</t>
  </si>
  <si>
    <t>Konkrétní pracoviště</t>
  </si>
  <si>
    <t>Zařazení prací do kategorií</t>
  </si>
  <si>
    <t>ionizující záření (IZ)</t>
  </si>
  <si>
    <t>Exponované osoby</t>
  </si>
  <si>
    <t>z toho ženy</t>
  </si>
  <si>
    <t>Náplň práce</t>
  </si>
  <si>
    <t>Rizikové faktory upřesnění</t>
  </si>
  <si>
    <t>Opatření</t>
  </si>
  <si>
    <t>Administrativní pracovník</t>
  </si>
  <si>
    <t>Administrativní činnost</t>
  </si>
  <si>
    <t>Žádné rizikové faktory</t>
  </si>
  <si>
    <t>Žádné opatření</t>
  </si>
  <si>
    <t>Asistent</t>
  </si>
  <si>
    <t>Specialista</t>
  </si>
  <si>
    <t>Personalista</t>
  </si>
  <si>
    <t>Referent</t>
  </si>
  <si>
    <t>Technik</t>
  </si>
  <si>
    <t>Vedoucí pracovník</t>
  </si>
  <si>
    <t>Akademický pracovník 1</t>
  </si>
  <si>
    <t>Akademická činnost bez kontaktu z rizikovými faktory</t>
  </si>
  <si>
    <t>Akademický pracovník 2 (CH)</t>
  </si>
  <si>
    <t>Akademická činnost v kontaktu s chemickými faktory</t>
  </si>
  <si>
    <t>a) chemickým látkám, jejichž průměrné celosměnové koncentrace v pracovním ovzduší jsou vyšší než 0,3 jejich hodnot PEL, avšak nepřekračují hodnotu PEL ani hodnotu NPK-P stanovenou právním předpisem upravujícím podmínky ochrany zdraví při práci10),
b) směsím chemických látek s předpokládaným aditivním účinkem, jestliže součet podílů celosměnových průměrných koncentrací jednotlivých látek v ovzduší z jejich hodnot PEL je vyšší než 0,3, ale nižší než 1, nebo
c) chemickým látkám a směsím klasifikovaným jako karcinogenní kategorie 1 nebo 2 se standardní větou označující specifickou rizikovost R 45 nebo R 49, mutagenní kategorie 1 nebo 2 se standardní větou označující specifickou rizikovost R 46 a toxická pro reprodukci kategorie 1 nebo 2 se standardní větou označující specifickou rizikovost R 60 nebo R61 podle chemického zákona11) a dalším chemickým látkám nebo směsím podle chemického zákona11) označeným větami R 26, R 27, R 28, R 42, R 43 a jejich kombinacemi, a dále větou R 39 v kombinaci s jinými standardními větami označující specifickou rizikovost, chemickým látkám nebo směsím uvedeným v chemickém zákoně11) klasifikovaným jako karcinogenní kategorie 1A nebo 1B se standardní větou o nebezpečnosti H350, H350i, mutagenní v zárodečných buňkách kategorie 1A nebo 1B se standardní větou o nebezpečnosti H340, toxické pro reprodukci kategorie 1A a 1B se standardní větou o nebezpečnosti H360, H360F, H360D, H360FD, H360Fd, H360Df a látkám nebo směsím se standardní větou o nebezpečnosti H300, H310, H330, H370, H334, H317 podle přímo použitelného předpisu Evropské unie1), pokud práce s nimi nenáleží podle výsledků komplexního hodnocení expozice osob do kategorie vyšší.</t>
  </si>
  <si>
    <t>Zaměstnanci jsou pravidelně školeni, podrobují se pravidelným lékařským prohlídkám, používají při práci OOPP a dodržují pravidla pro práci v laboratoři.</t>
  </si>
  <si>
    <t>Akademický pracovník 2 (BČ)</t>
  </si>
  <si>
    <t>Akademická činnost v kontaktu s biologickými faktory</t>
  </si>
  <si>
    <t>Do kategorie druhé se zařazuje práce, jejíž obvyklou součástí nejsou činnosti spojené s vědomým záměrem zacházet s biologickými činiteli nebo jejich zdroji nebo přenášeči, ale ze současné úrovně poznání nebo z vyhodnocení rizika provedeného podle právního předpisu upravujícího podmínky ochrany zdraví při práci10) vyplývá, že je při jejím vykonávání pravděpodobnost expozice biologickým činitelům skupin 2 až 4 vyšší než u ostatní populace.</t>
  </si>
  <si>
    <t>Akademický pracovník 2 (CH, BČ)</t>
  </si>
  <si>
    <t>Akademická činnost s kontaktem s chemickými a biologickými faktory</t>
  </si>
  <si>
    <t>Akademický pracovník 2 + 3</t>
  </si>
  <si>
    <t>Akademický pracovník 2 (CH, IZ)</t>
  </si>
  <si>
    <t>Akademická činnost s kontaktem s chemickými a ionizujícím záření RIA JOD125</t>
  </si>
  <si>
    <t xml:space="preserve">Opatření: Zaměstnanci se podrobují pravidelným lékařským prohlídkám. Jsou sledování pomocí osobních dozimetrů. Používají při práci ochranné pomůcky, dodržují  bezpečnostní opatření. </t>
  </si>
  <si>
    <t>Akademický pracovník 2 (NZ)</t>
  </si>
  <si>
    <r>
      <rPr>
        <sz val="11"/>
        <color rgb="FFFF0000"/>
        <rFont val="Aptos Narrow"/>
        <family val="2"/>
        <scheme val="minor"/>
      </rPr>
      <t>Pro neionizující záření by něměla existovat kategorie 2, ale ve výpisu pro KAPR z roku 2018 tam je napsaná…??</t>
    </r>
    <r>
      <rPr>
        <b/>
        <u/>
        <sz val="11"/>
        <color rgb="FFFF0000"/>
        <rFont val="Aptos Narrow"/>
        <family val="2"/>
        <scheme val="minor"/>
      </rPr>
      <t xml:space="preserve">    https://szu.gov.cz/temata-zdravi-a-bezpecnosti/pracovni-prostredi-a-zdravi/faktory-pracovniho-prostredi/fyzikalni/elektromagneticke-pole/kategorizace-praci/</t>
    </r>
  </si>
  <si>
    <t>Akademický pracovník 3 (CH, BČ)</t>
  </si>
  <si>
    <t>Látka s větou R 26 (Vysoce toxický při vdechování.) nebo s větou H330 (Při vdechování může způsobit smrt.). Látka s větou R42 (Může vyvolat senzibilizaci při vdechování.) nebo s větou H334 (Při vdechování může vyvolat příznaky alergie nebo astmatu nebo dýchací potíže.). - 2 Práce s chemickými látkami, vědomé riziko biologických činitelů.                                                                                                                                                                                                                Borrelia burgdorferi - 3 
Virus středoevropské klíšťové encefalitidy - 3                                                                                                                                                                                                                                                  BIO ČINITELE - Picornaviridae - 3                                                                                                                                                                                                        Echinococcus multilocularis - 3</t>
  </si>
  <si>
    <t xml:space="preserve">Opatření: Zaměstnanci se podrobují pravidelným lékařským prohlídkám. Používají při práci ochranné pomůcky, dodržují  bezpečnostní opatření. </t>
  </si>
  <si>
    <t>Technik 1</t>
  </si>
  <si>
    <t>Činnost bez kontaktu s rizikovými faktory</t>
  </si>
  <si>
    <t>Technik 2 (FZ)</t>
  </si>
  <si>
    <t>Činnost ve fyzické zátěži</t>
  </si>
  <si>
    <t>Fyzická zátěž - zaměstnanci přenášejí břemena</t>
  </si>
  <si>
    <t>Zaměstnanci jsou pravidelně školeni a podrobují se pravidelným lékařským prohlídkám.</t>
  </si>
  <si>
    <t>Technik 2 (CH, FZ)</t>
  </si>
  <si>
    <t>Činnost ve fyzické zátěži a  kontaktu  s chemickými faktory</t>
  </si>
  <si>
    <t>Technik 2 (FZ, BČ)</t>
  </si>
  <si>
    <t>Činnost ve fyzické zátěži a  kontaktu  s biologickými faktory</t>
  </si>
  <si>
    <t>Technik 2 ( CH, FZ, BČ)</t>
  </si>
  <si>
    <t>Činnost ve fyzické zátěži a v  kontaktu  s chemickými a  biologickými faktory</t>
  </si>
  <si>
    <t>Technik 3+4+fyzická zátěž</t>
  </si>
  <si>
    <t>Laborant 1</t>
  </si>
  <si>
    <t>Činnost bez kontaktu z rizikovými faktory</t>
  </si>
  <si>
    <t>Laborant 2 (CH, BĆ)</t>
  </si>
  <si>
    <t>Činnost v kontaktu  s chemickými a  biologickými faktory</t>
  </si>
  <si>
    <t>Laborant 3 (CH, BĆ)</t>
  </si>
  <si>
    <t>Činnost v  kontaktu  s chemickými a  biologickými faktory</t>
  </si>
  <si>
    <t>Látka s větou R 26 (Vysoce toxický při vdechování.) nebo s větou H330 (Při vdechování může způsobit smrt.). Látka s větou R42 (Může vyvolat senzibilizaci při vdechování.) nebo s větou H334 (Při vdechování může vyvolat příznaky alergie nebo astmatu nebo dýchací potíže.) - 2. Borrelia burgdorferi - 3 Virus středoevropské klíšťové encefalitidy - 3</t>
  </si>
  <si>
    <t>Odborný asistent 1</t>
  </si>
  <si>
    <t>Odborný asistent 2 (CH)</t>
  </si>
  <si>
    <t>Činnost v kontaktu s chemickými faktory</t>
  </si>
  <si>
    <t>Odborný asistent 2 (BČ)</t>
  </si>
  <si>
    <t>Činnost v kontaktu s biologickými faktory</t>
  </si>
  <si>
    <t>Odborný asistent 2 (CH, BČ)</t>
  </si>
  <si>
    <t>Činnost s kontaktem s chemickými a biologickými faktory</t>
  </si>
  <si>
    <t>Odborný asistent 2 + 3</t>
  </si>
  <si>
    <t>Odborný asistent 2 (CH, IZ)</t>
  </si>
  <si>
    <t>Činnost s kontaktem s chemickými faktory  a ionizujícím záření RIA JOD125</t>
  </si>
  <si>
    <t>Konkrétní pracovní činnost:</t>
  </si>
  <si>
    <t>Týdenní pracovní doba (úvazek):</t>
  </si>
  <si>
    <t>jednosměnný</t>
  </si>
  <si>
    <t>dvousměnný</t>
  </si>
  <si>
    <t>vícesměnný</t>
  </si>
  <si>
    <t>nepřetržitý</t>
  </si>
  <si>
    <t>Délka směny:</t>
  </si>
  <si>
    <t>Zařazení práce dle zákona č. 258/2000 Sb., ve znění pozdějších předpisů</t>
  </si>
  <si>
    <t>Druh prohlídky (vyber ze seznamu):</t>
  </si>
  <si>
    <t>Druh práce - dle kategorizace (vybrat ze seznamu):</t>
  </si>
  <si>
    <t>prach</t>
  </si>
  <si>
    <t>hluk</t>
  </si>
  <si>
    <t>neionizující záření</t>
  </si>
  <si>
    <t>chemické látky</t>
  </si>
  <si>
    <t>fyzická zátěž</t>
  </si>
  <si>
    <t>pracovní poloha</t>
  </si>
  <si>
    <t>zátěž teplem</t>
  </si>
  <si>
    <t>zátěž chladem</t>
  </si>
  <si>
    <t>psychická zátěž</t>
  </si>
  <si>
    <t>zraková zátěž</t>
  </si>
  <si>
    <t>ionizující záření</t>
  </si>
  <si>
    <t>Výsledná kategorizace práce:</t>
  </si>
  <si>
    <t xml:space="preserve">Profesní rizika dle části II. přílohy č. 1 k vyhlášce č. 79/2013 Sb., ve znění pozdějších předpisů (specifikujte): </t>
  </si>
  <si>
    <t>Rizikové faktory pracovních podmínek zařazené podle jiného právního předpisu, jiné skutečnosti(specifikujte):</t>
  </si>
  <si>
    <t>Posudkový závěr - posuzovaná osoba je:</t>
  </si>
  <si>
    <t>a) zdravotně způsobilá</t>
  </si>
  <si>
    <t>b) je zdravotně nezpůsobilá</t>
  </si>
  <si>
    <t>c) je zdravotně způsobilá s podmínkou (uvede se omezení podmiňující zdravotní způsobilost k výkonu povolání, tj. omezení některých činností, použití nezbytného zdravotnického prostředku nebo jiné)</t>
  </si>
  <si>
    <t>d) dlouhodobě pozbyla zdravotní způsobilosti (uvede se důvod dlouhodobého pozbytí zdravotní způsobilosti)</t>
  </si>
  <si>
    <t>Datum vydání lékařského posudku:</t>
  </si>
  <si>
    <t>Jméno, příjmení a podpis posuzujícího lékaře:</t>
  </si>
  <si>
    <t>Převzal dne (podpis posuzované osoby):</t>
  </si>
  <si>
    <t>Převzal dne(podpis zaměstnavatele):</t>
  </si>
  <si>
    <t>Číslo občanského průkazu/jiného dokladu totožnosti:</t>
  </si>
  <si>
    <t>Termín mimořádné prohlídky, je-li to důvodné:</t>
  </si>
  <si>
    <t>PŘF</t>
  </si>
  <si>
    <t>laborant</t>
  </si>
  <si>
    <t>referent</t>
  </si>
  <si>
    <t>vedoucí ekonomického odboru</t>
  </si>
  <si>
    <t>ekonom</t>
  </si>
  <si>
    <t>pokladník</t>
  </si>
  <si>
    <t>elektromechanik</t>
  </si>
  <si>
    <t>personalista</t>
  </si>
  <si>
    <t>psycholog</t>
  </si>
  <si>
    <t>redaktor</t>
  </si>
  <si>
    <t>administrativní a spisový pracovník</t>
  </si>
  <si>
    <t>analytik informačních a komunikačních úrovní</t>
  </si>
  <si>
    <t>energetik</t>
  </si>
  <si>
    <t>investiční technik</t>
  </si>
  <si>
    <t>koordinační a projektový pracovník</t>
  </si>
  <si>
    <t>mzdový účetní</t>
  </si>
  <si>
    <t>operátor informačních a komunikačních technologií</t>
  </si>
  <si>
    <t>vedoucí</t>
  </si>
  <si>
    <t>účetní</t>
  </si>
  <si>
    <t>odborný referent</t>
  </si>
  <si>
    <t>odborný personalista</t>
  </si>
  <si>
    <t>odborný knihovník</t>
  </si>
  <si>
    <t>nelékařský zdravotnický pracovník (fyzioterapeut, nutriční terapeut, všeobecná sestra, porodní asistentka)</t>
  </si>
  <si>
    <t>interní auditor</t>
  </si>
  <si>
    <t>finanční kontrolor</t>
  </si>
  <si>
    <t>zámečník</t>
  </si>
  <si>
    <t>uklízeč</t>
  </si>
  <si>
    <t>truhlář</t>
  </si>
  <si>
    <t>tiskař</t>
  </si>
  <si>
    <t>tajemník fakulty</t>
  </si>
  <si>
    <t>systémový inženýr</t>
  </si>
  <si>
    <t>správce informačních a komunikačních technologií</t>
  </si>
  <si>
    <t>skladník</t>
  </si>
  <si>
    <t>programátor</t>
  </si>
  <si>
    <t>řidič motorového vozidla</t>
  </si>
  <si>
    <t>sekretář</t>
  </si>
  <si>
    <t>technik</t>
  </si>
  <si>
    <t>údržbář</t>
  </si>
  <si>
    <t>vývojový pracovník systému výpočetní techniky</t>
  </si>
  <si>
    <t>odborný laborant</t>
  </si>
  <si>
    <t>odborný pracovník</t>
  </si>
  <si>
    <t>ombudsman</t>
  </si>
  <si>
    <t>projektant informačních a komunikačních systémů</t>
  </si>
  <si>
    <t>šéfredaktor</t>
  </si>
  <si>
    <t>vysokoškolský pedagog</t>
  </si>
  <si>
    <t>instalatér – topenář</t>
  </si>
  <si>
    <t>odborný elektrikář</t>
  </si>
  <si>
    <t>pečující osoba</t>
  </si>
  <si>
    <t>pomocný kuchař</t>
  </si>
  <si>
    <t>pověřenec</t>
  </si>
  <si>
    <t>právník</t>
  </si>
  <si>
    <t>prodavač</t>
  </si>
  <si>
    <t>provozní elektrikář</t>
  </si>
  <si>
    <t>ředitel (KaM, Akademická knihovna)</t>
  </si>
  <si>
    <t>ředitel (předškolní zařízení, Nakladatelství, Britské centrum, Goethe centrum, Centrum informačních technologií)</t>
  </si>
  <si>
    <t>Pracovní pozice</t>
  </si>
  <si>
    <t>tiskový mluvčí</t>
  </si>
  <si>
    <t>Rektorát</t>
  </si>
  <si>
    <t>Koleje a menzy</t>
  </si>
  <si>
    <t>Pedagogická fakulta</t>
  </si>
  <si>
    <t>Teologická fakulta</t>
  </si>
  <si>
    <t>Fakulta zemědělská a technologická</t>
  </si>
  <si>
    <t>Zdravotně sociální fakulta</t>
  </si>
  <si>
    <t>Fakulta rybářství a ochrany vod</t>
  </si>
  <si>
    <t>Filosofická fakulta</t>
  </si>
  <si>
    <t>Ekonomická fakulta</t>
  </si>
  <si>
    <t>Předškolní zařízení</t>
  </si>
  <si>
    <t>Akademická knihovna</t>
  </si>
  <si>
    <t>Britské centrum</t>
  </si>
  <si>
    <t>Goethe centrum</t>
  </si>
  <si>
    <t>Nakladatelství</t>
  </si>
  <si>
    <t>Fakulta, ostatní součást JU (vybrat ze seznamu):</t>
  </si>
  <si>
    <t>Prohlídka na žádost (vybrat ze seznamu):</t>
  </si>
  <si>
    <t>Pracovní zařazení - název (vybrat ze seznamu):</t>
  </si>
  <si>
    <t>Režim pracovní doby (vybrat ze seznamu):</t>
  </si>
  <si>
    <t>ŽÁDOST ZAMĚSTNAVATELE</t>
  </si>
  <si>
    <t>LÉKAŘSKÝ POSUDEK</t>
  </si>
  <si>
    <t>VYPLNÍ A ZA SPRÁVNOST ÚDAJŮ ODPOVÍDÁ LÉKAŘ</t>
  </si>
  <si>
    <t>VYPLNÍ A ZA SPRÁVNOST ÚDAJŮ ODPOVÍDÁ ZAMĚSTNAVATEL</t>
  </si>
  <si>
    <t>Identifikační údaje poskytovatele pracovnělékařských služeb:</t>
  </si>
  <si>
    <t>Poučem: Proti tomuto lékařskému posudku lze podle 46 odst. I zák. č. 373/2011 Sb., o specifických zdravotních službách, ve znění pozdějších předpisů, podat návrh na jeho přezkoumání do 10 pracovních dnů ode dne jeho prokazatelného předání poskytovatelem pracovnělékařských služeb, který posudek vydal. Návrh se podává písemně poskytovateli pracovnělékařských služeb, který lékařský posudek vydal. Návrh na přezkoumání lékařského posudku nemá odkladný účinek, jestliže z jeho závěru vyplývá, že posuzovaná osoba je pro účel, pro nějž byla posuzována, zdravotně nezpůsobilá, pozbyla dlouhodobě zdravotní způsobilost nebo je zdravotně způsobilá s podmínkou, která je stanovena poprvé.
Práva na přezkoumán lékařského posudku se lze vzdát, a to písemným prohlásím o vzdám se práva na přezkoumání lékařského posudku či ústním sdělením o vzdání se tohoto práva, o kterém se sepíše záznam do zdravotnické dokumentace a stvrdí se podpisy.</t>
  </si>
  <si>
    <t>vibrace</t>
  </si>
  <si>
    <t>biologičtí činitelé</t>
  </si>
  <si>
    <t>Razítko a podpis zaměstnavatele: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</si>
</sst>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7" x14ac:knownFonts="1">
    <font>
      <sz val="11"/>
      <color theme="1"/>
      <name val="Aptos Narrow"/>
      <family val="2"/>
      <charset val="238"/>
      <scheme val="minor"/>
    </font>
    <font>
      <b/>
      <sz val="11"/>
      <color theme="1"/>
      <name val="Aptos Narrow"/>
      <family val="2"/>
      <charset val="238"/>
      <scheme val="minor"/>
    </font>
    <font>
      <b/>
      <sz val="10"/>
      <color theme="1"/>
      <name val="Calibri"/>
      <family val="2"/>
      <charset val="238"/>
    </font>
    <font>
      <sz val="10"/>
      <color theme="1"/>
      <name val="Aptos Narrow"/>
      <family val="2"/>
      <charset val="238"/>
      <scheme val="minor"/>
    </font>
    <font>
      <b/>
      <sz val="12"/>
      <color theme="1"/>
      <name val="Aptos Narrow"/>
      <family val="2"/>
      <scheme val="minor"/>
    </font>
    <font>
      <sz val="11"/>
      <color theme="1"/>
      <name val="Aptos Narrow"/>
      <family val="2"/>
      <scheme val="minor"/>
    </font>
    <font>
      <b/>
      <sz val="10"/>
      <color theme="1"/>
      <name val="Aptos Narrow"/>
      <family val="2"/>
      <scheme val="minor"/>
    </font>
    <font>
      <sz val="10"/>
      <color theme="1"/>
      <name val="Aptos Narrow"/>
      <family val="2"/>
      <scheme val="minor"/>
    </font>
    <font>
      <sz val="12"/>
      <color theme="1"/>
      <name val="Aptos Narrow"/>
      <family val="2"/>
      <scheme val="minor"/>
    </font>
    <font>
      <u/>
      <sz val="11"/>
      <color theme="10"/>
      <name val="Aptos Narrow"/>
      <family val="2"/>
      <charset val="238"/>
      <scheme val="minor"/>
    </font>
    <font>
      <b/>
      <sz val="10"/>
      <color theme="1"/>
      <name val="Aptos Narrow"/>
      <family val="2"/>
      <charset val="238"/>
      <scheme val="minor"/>
    </font>
    <font>
      <b/>
      <sz val="11"/>
      <color theme="0"/>
      <name val="Aptos Narrow"/>
      <family val="2"/>
      <scheme val="minor"/>
    </font>
    <font>
      <b/>
      <sz val="11"/>
      <name val="Aptos Narrow"/>
      <family val="2"/>
      <scheme val="minor"/>
    </font>
    <font>
      <b/>
      <u/>
      <sz val="11"/>
      <color theme="3" tint="0.499984740745262"/>
      <name val="Aptos Narrow"/>
      <family val="2"/>
      <scheme val="minor"/>
    </font>
    <font>
      <b/>
      <u/>
      <sz val="11"/>
      <color theme="10"/>
      <name val="Aptos Narrow"/>
      <family val="2"/>
      <scheme val="minor"/>
    </font>
    <font>
      <b/>
      <sz val="11"/>
      <color theme="3" tint="0.499984740745262"/>
      <name val="Aptos Narrow"/>
      <family val="2"/>
      <scheme val="minor"/>
    </font>
    <font>
      <b/>
      <sz val="11"/>
      <color theme="10"/>
      <name val="Aptos Narrow"/>
      <family val="2"/>
      <scheme val="minor"/>
    </font>
    <font>
      <sz val="11"/>
      <color rgb="FF000000"/>
      <name val="Aptos Narrow"/>
      <family val="2"/>
    </font>
    <font>
      <b/>
      <u/>
      <sz val="11"/>
      <color rgb="FF000000"/>
      <name val="Aptos Narrow"/>
      <family val="2"/>
      <scheme val="minor"/>
    </font>
    <font>
      <b/>
      <sz val="11"/>
      <color rgb="FF000000"/>
      <name val="Aptos Narrow"/>
      <family val="2"/>
      <scheme val="minor"/>
    </font>
    <font>
      <sz val="11"/>
      <color rgb="FF000000"/>
      <name val="Aptos Narrow"/>
      <family val="2"/>
      <scheme val="minor"/>
    </font>
    <font>
      <b/>
      <u/>
      <sz val="11"/>
      <color rgb="FFFF0000"/>
      <name val="Aptos Narrow"/>
      <family val="2"/>
      <scheme val="minor"/>
    </font>
    <font>
      <sz val="11"/>
      <color rgb="FFFF0000"/>
      <name val="Aptos Narrow"/>
      <family val="2"/>
      <scheme val="minor"/>
    </font>
    <font>
      <u/>
      <sz val="10"/>
      <color theme="10"/>
      <name val="Aptos Narrow"/>
      <family val="2"/>
      <scheme val="minor"/>
    </font>
    <font>
      <b/>
      <sz val="10"/>
      <color rgb="FFFF0000"/>
      <name val="Aptos Narrow"/>
      <family val="2"/>
      <scheme val="minor"/>
    </font>
    <font>
      <sz val="10"/>
      <color rgb="FFFF0000"/>
      <name val="Aptos Narrow"/>
      <family val="2"/>
      <scheme val="minor"/>
    </font>
    <font>
      <b/>
      <sz val="8"/>
      <color theme="1"/>
      <name val="Aptos Narrow"/>
      <family val="2"/>
      <scheme val="minor"/>
    </font>
  </fonts>
  <fills count="13">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indexed="64"/>
      </patternFill>
    </fill>
    <fill>
      <patternFill patternType="solid">
        <fgColor theme="0"/>
        <bgColor theme="4" tint="0.79998168889431442"/>
      </patternFill>
    </fill>
    <fill>
      <patternFill patternType="solid">
        <fgColor rgb="FFFFFF00"/>
        <bgColor theme="4" tint="0.79998168889431442"/>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rgb="FF000000"/>
      </top>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ck">
        <color indexed="64"/>
      </bottom>
      <diagonal/>
    </border>
  </borders>
  <cellStyleXfs count="2">
    <xf numFmtId="0" fontId="0" fillId="0" borderId="0"/>
    <xf numFmtId="0" fontId="9" fillId="0" borderId="0" applyNumberFormat="0" applyFill="0" applyBorder="0" applyAlignment="0" applyProtection="0"/>
  </cellStyleXfs>
  <cellXfs count="95">
    <xf numFmtId="0" fontId="0" fillId="0" borderId="0" xfId="0"/>
    <xf numFmtId="0" fontId="0" fillId="2" borderId="1" xfId="0" applyFill="1" applyBorder="1" applyAlignment="1">
      <alignment horizontal="center"/>
    </xf>
    <xf numFmtId="0" fontId="0" fillId="3" borderId="1" xfId="0" applyFill="1" applyBorder="1" applyAlignment="1">
      <alignment horizontal="center"/>
    </xf>
    <xf numFmtId="0" fontId="0" fillId="3" borderId="1" xfId="0" applyFill="1" applyBorder="1"/>
    <xf numFmtId="0" fontId="0" fillId="5" borderId="1" xfId="0" applyFill="1" applyBorder="1" applyAlignment="1">
      <alignment horizontal="center"/>
    </xf>
    <xf numFmtId="0" fontId="0" fillId="0" borderId="0" xfId="0" applyAlignment="1">
      <alignment vertical="center"/>
    </xf>
    <xf numFmtId="0" fontId="0" fillId="6" borderId="1" xfId="0" applyFill="1" applyBorder="1" applyAlignment="1">
      <alignment horizontal="center"/>
    </xf>
    <xf numFmtId="0" fontId="0" fillId="4" borderId="1" xfId="0" applyFill="1" applyBorder="1" applyAlignment="1">
      <alignment horizontal="center"/>
    </xf>
    <xf numFmtId="0" fontId="0" fillId="0" borderId="1" xfId="0" applyBorder="1"/>
    <xf numFmtId="0" fontId="0" fillId="0" borderId="5" xfId="0" applyBorder="1"/>
    <xf numFmtId="0" fontId="2" fillId="0" borderId="5" xfId="0" applyFont="1" applyBorder="1" applyAlignment="1">
      <alignment horizontal="center" vertical="center"/>
    </xf>
    <xf numFmtId="0" fontId="0" fillId="0" borderId="6" xfId="0" applyBorder="1"/>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11" fillId="9" borderId="11" xfId="0" applyFont="1" applyFill="1" applyBorder="1" applyAlignment="1">
      <alignment horizontal="center" vertical="center" wrapText="1"/>
    </xf>
    <xf numFmtId="0" fontId="11" fillId="9" borderId="0" xfId="0" applyFont="1" applyFill="1" applyAlignment="1">
      <alignment horizontal="center" vertical="center" wrapText="1"/>
    </xf>
    <xf numFmtId="0" fontId="11" fillId="0" borderId="12" xfId="0" applyFont="1" applyBorder="1" applyAlignment="1">
      <alignment horizontal="center" vertical="center" wrapText="1"/>
    </xf>
    <xf numFmtId="0" fontId="12" fillId="10" borderId="10" xfId="0" applyFont="1" applyFill="1" applyBorder="1" applyAlignment="1">
      <alignment horizontal="center" vertical="center" textRotation="90" wrapText="1"/>
    </xf>
    <xf numFmtId="0" fontId="13" fillId="7" borderId="13" xfId="1" applyFont="1" applyFill="1" applyBorder="1" applyAlignment="1">
      <alignment horizontal="center" vertical="center" textRotation="90" wrapText="1"/>
    </xf>
    <xf numFmtId="0" fontId="14" fillId="7" borderId="13" xfId="1" applyFont="1" applyFill="1" applyBorder="1" applyAlignment="1">
      <alignment horizontal="center" vertical="center" textRotation="90" wrapText="1"/>
    </xf>
    <xf numFmtId="0" fontId="15" fillId="7" borderId="13" xfId="0" applyFont="1" applyFill="1" applyBorder="1" applyAlignment="1">
      <alignment horizontal="center" vertical="center" textRotation="90" wrapText="1"/>
    </xf>
    <xf numFmtId="0" fontId="14" fillId="2" borderId="13" xfId="1" applyFont="1" applyFill="1" applyBorder="1" applyAlignment="1">
      <alignment horizontal="center" vertical="center" textRotation="90" wrapText="1"/>
    </xf>
    <xf numFmtId="0" fontId="16" fillId="7" borderId="1" xfId="1" applyFont="1" applyFill="1" applyBorder="1" applyAlignment="1">
      <alignment horizontal="center" vertical="center" textRotation="90" wrapText="1"/>
    </xf>
    <xf numFmtId="0" fontId="11" fillId="9" borderId="10" xfId="0" applyFont="1" applyFill="1" applyBorder="1" applyAlignment="1">
      <alignment horizontal="center" vertical="center" wrapText="1"/>
    </xf>
    <xf numFmtId="0" fontId="17" fillId="7" borderId="1" xfId="0" applyFont="1" applyFill="1" applyBorder="1" applyAlignment="1">
      <alignment horizontal="center" vertical="center"/>
    </xf>
    <xf numFmtId="0" fontId="17" fillId="7" borderId="1" xfId="0" applyFont="1" applyFill="1" applyBorder="1" applyAlignment="1">
      <alignment horizontal="center" vertical="center" wrapText="1"/>
    </xf>
    <xf numFmtId="2" fontId="12" fillId="7" borderId="1" xfId="1" applyNumberFormat="1" applyFont="1" applyFill="1" applyBorder="1" applyAlignment="1">
      <alignment horizontal="center" vertical="center" wrapText="1"/>
    </xf>
    <xf numFmtId="0" fontId="18" fillId="0" borderId="1" xfId="0" applyFont="1" applyBorder="1" applyAlignment="1">
      <alignment horizontal="center" vertical="center" wrapText="1"/>
    </xf>
    <xf numFmtId="0" fontId="19" fillId="7" borderId="1"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5" fillId="7" borderId="1" xfId="0" applyFont="1" applyFill="1" applyBorder="1" applyAlignment="1">
      <alignment horizontal="center" vertical="center"/>
    </xf>
    <xf numFmtId="0" fontId="20" fillId="7" borderId="1" xfId="0" applyFont="1" applyFill="1" applyBorder="1" applyAlignment="1">
      <alignment horizontal="center" vertical="center" wrapText="1"/>
    </xf>
    <xf numFmtId="0" fontId="5" fillId="7" borderId="1" xfId="0" applyFont="1" applyFill="1" applyBorder="1" applyAlignment="1">
      <alignment horizontal="justify" vertical="center"/>
    </xf>
    <xf numFmtId="0" fontId="21" fillId="7" borderId="1" xfId="0" applyFont="1" applyFill="1" applyBorder="1" applyAlignment="1">
      <alignment horizontal="center" vertical="center" wrapText="1"/>
    </xf>
    <xf numFmtId="0" fontId="19" fillId="11" borderId="1"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6" fillId="5" borderId="1" xfId="0" applyFont="1" applyFill="1" applyBorder="1" applyAlignment="1">
      <alignment vertical="center"/>
    </xf>
    <xf numFmtId="0" fontId="7" fillId="5" borderId="1" xfId="0" applyFont="1" applyFill="1" applyBorder="1" applyAlignment="1">
      <alignment horizontal="center" vertical="center"/>
    </xf>
    <xf numFmtId="0" fontId="6" fillId="5" borderId="1" xfId="0" applyFont="1" applyFill="1" applyBorder="1" applyAlignment="1">
      <alignment horizontal="center" vertical="center" textRotation="90" wrapText="1"/>
    </xf>
    <xf numFmtId="0" fontId="0" fillId="0" borderId="0" xfId="0" applyAlignment="1">
      <alignment readingOrder="1"/>
    </xf>
    <xf numFmtId="0" fontId="0" fillId="0" borderId="0" xfId="0" applyAlignment="1">
      <alignment horizontal="center"/>
    </xf>
    <xf numFmtId="0" fontId="0" fillId="8" borderId="1" xfId="0" applyFill="1" applyBorder="1"/>
    <xf numFmtId="0" fontId="7" fillId="7" borderId="1" xfId="0" applyFont="1" applyFill="1" applyBorder="1" applyAlignment="1" applyProtection="1">
      <alignment horizontal="center" vertical="center"/>
      <protection locked="0"/>
    </xf>
    <xf numFmtId="0" fontId="6" fillId="5" borderId="1" xfId="0" applyFont="1" applyFill="1" applyBorder="1" applyAlignment="1">
      <alignment vertical="center"/>
    </xf>
    <xf numFmtId="0" fontId="7" fillId="5" borderId="1" xfId="0" applyFont="1" applyFill="1" applyBorder="1" applyAlignment="1">
      <alignment vertical="center"/>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wrapText="1"/>
      <protection locked="0"/>
    </xf>
    <xf numFmtId="0" fontId="4" fillId="5" borderId="7" xfId="0" applyFont="1" applyFill="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7" fillId="5"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6" fillId="5" borderId="4" xfId="0" applyFont="1" applyFill="1" applyBorder="1" applyAlignment="1">
      <alignment horizontal="center" vertical="center" wrapText="1"/>
    </xf>
    <xf numFmtId="0" fontId="24" fillId="0" borderId="6" xfId="0" applyFont="1" applyBorder="1" applyAlignment="1">
      <alignment horizontal="center" vertical="center" wrapText="1"/>
    </xf>
    <xf numFmtId="0" fontId="24" fillId="0" borderId="3" xfId="0" applyFont="1" applyBorder="1" applyAlignment="1">
      <alignment horizontal="center" vertical="center" wrapText="1"/>
    </xf>
    <xf numFmtId="0" fontId="24" fillId="5" borderId="4" xfId="0" applyFont="1" applyFill="1" applyBorder="1" applyAlignment="1">
      <alignment horizontal="center" vertical="center" wrapText="1"/>
    </xf>
    <xf numFmtId="0" fontId="7" fillId="8" borderId="1" xfId="0" applyFont="1" applyFill="1" applyBorder="1" applyAlignment="1" applyProtection="1">
      <alignment horizontal="center" vertical="center"/>
      <protection locked="0"/>
    </xf>
    <xf numFmtId="0" fontId="7" fillId="8" borderId="1" xfId="0" applyFont="1" applyFill="1" applyBorder="1" applyAlignment="1" applyProtection="1">
      <alignment vertical="center"/>
      <protection locked="0"/>
    </xf>
    <xf numFmtId="0" fontId="6" fillId="5" borderId="1" xfId="0" applyFont="1" applyFill="1" applyBorder="1" applyAlignment="1">
      <alignment horizontal="center" vertical="center" wrapText="1"/>
    </xf>
    <xf numFmtId="0" fontId="7" fillId="7" borderId="1" xfId="0" applyFont="1" applyFill="1" applyBorder="1" applyAlignment="1" applyProtection="1">
      <alignment horizontal="center" vertical="center" wrapText="1"/>
      <protection locked="0"/>
    </xf>
    <xf numFmtId="0" fontId="6" fillId="5" borderId="1" xfId="0" applyFont="1" applyFill="1" applyBorder="1" applyAlignment="1">
      <alignment vertical="center" wrapText="1"/>
    </xf>
    <xf numFmtId="0" fontId="7" fillId="5" borderId="1" xfId="0" applyFont="1" applyFill="1" applyBorder="1" applyAlignment="1">
      <alignment vertical="center" wrapText="1"/>
    </xf>
    <xf numFmtId="14" fontId="7" fillId="0" borderId="1" xfId="0" applyNumberFormat="1" applyFont="1" applyBorder="1" applyAlignment="1" applyProtection="1">
      <alignment horizontal="center" vertical="center"/>
      <protection locked="0"/>
    </xf>
    <xf numFmtId="0" fontId="7" fillId="0" borderId="1" xfId="0" applyFont="1" applyBorder="1" applyProtection="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vertical="center"/>
      <protection locked="0"/>
    </xf>
    <xf numFmtId="0" fontId="7" fillId="8" borderId="1" xfId="0" applyFont="1" applyFill="1" applyBorder="1" applyAlignment="1" applyProtection="1">
      <alignment horizontal="center" vertical="center" wrapText="1"/>
      <protection locked="0"/>
    </xf>
    <xf numFmtId="0" fontId="7" fillId="8" borderId="1" xfId="0" applyFont="1" applyFill="1" applyBorder="1" applyAlignment="1" applyProtection="1">
      <alignment wrapText="1"/>
      <protection locked="0"/>
    </xf>
    <xf numFmtId="0" fontId="7" fillId="8" borderId="1" xfId="0" applyFont="1" applyFill="1" applyBorder="1" applyProtection="1">
      <protection locked="0"/>
    </xf>
    <xf numFmtId="0" fontId="6" fillId="5" borderId="1" xfId="0" applyFont="1" applyFill="1" applyBorder="1" applyAlignment="1">
      <alignment horizontal="center" vertical="center"/>
    </xf>
    <xf numFmtId="0" fontId="7" fillId="7" borderId="1" xfId="0" applyFont="1" applyFill="1" applyBorder="1" applyAlignment="1" applyProtection="1">
      <alignment horizontal="center" vertical="center"/>
      <protection locked="0"/>
    </xf>
    <xf numFmtId="0" fontId="23" fillId="5" borderId="1" xfId="1" applyFont="1" applyFill="1" applyBorder="1" applyAlignment="1" applyProtection="1">
      <alignment horizontal="center" vertical="center"/>
    </xf>
    <xf numFmtId="0" fontId="6" fillId="0" borderId="1" xfId="0" applyFont="1" applyBorder="1" applyAlignment="1" applyProtection="1">
      <alignment horizontal="center" vertical="center"/>
      <protection locked="0"/>
    </xf>
    <xf numFmtId="0" fontId="6" fillId="5" borderId="14" xfId="0" applyFont="1" applyFill="1" applyBorder="1" applyAlignment="1">
      <alignment horizontal="center" vertical="center" wrapText="1"/>
    </xf>
    <xf numFmtId="0" fontId="25" fillId="0" borderId="14" xfId="0" applyFont="1" applyBorder="1" applyAlignment="1">
      <alignment horizontal="center" vertical="center" wrapText="1"/>
    </xf>
    <xf numFmtId="0" fontId="24" fillId="5"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6" fillId="5" borderId="15" xfId="0" applyFont="1" applyFill="1" applyBorder="1" applyAlignment="1">
      <alignment vertical="center"/>
    </xf>
    <xf numFmtId="0" fontId="7" fillId="5" borderId="15" xfId="0" applyFont="1" applyFill="1" applyBorder="1" applyAlignment="1">
      <alignment vertical="center"/>
    </xf>
    <xf numFmtId="0" fontId="7" fillId="0" borderId="15" xfId="0" applyFont="1" applyBorder="1" applyAlignment="1" applyProtection="1">
      <alignment horizontal="center" vertical="center"/>
      <protection locked="0"/>
    </xf>
    <xf numFmtId="0" fontId="7" fillId="0" borderId="15" xfId="0" applyFont="1" applyBorder="1" applyAlignment="1" applyProtection="1">
      <alignment vertical="center"/>
      <protection locked="0"/>
    </xf>
    <xf numFmtId="0" fontId="26" fillId="0" borderId="1" xfId="0" applyFont="1" applyBorder="1" applyAlignment="1">
      <alignment horizontal="center" vertical="center" wrapText="1"/>
    </xf>
    <xf numFmtId="0" fontId="26" fillId="0" borderId="1" xfId="0" applyFont="1" applyBorder="1" applyAlignment="1">
      <alignment horizontal="center" vertical="center"/>
    </xf>
    <xf numFmtId="0" fontId="7" fillId="5" borderId="1" xfId="0" applyFont="1" applyFill="1" applyBorder="1" applyAlignment="1">
      <alignment horizontal="center" vertical="center"/>
    </xf>
    <xf numFmtId="0" fontId="7" fillId="0" borderId="1" xfId="0" applyFont="1" applyBorder="1" applyAlignment="1">
      <alignment horizontal="center" vertical="center"/>
    </xf>
    <xf numFmtId="0" fontId="2" fillId="0" borderId="1" xfId="0" applyFont="1" applyBorder="1" applyAlignment="1">
      <alignment horizontal="center" vertical="center" wrapText="1"/>
    </xf>
    <xf numFmtId="0" fontId="10" fillId="0" borderId="1" xfId="0" applyFont="1" applyBorder="1" applyAlignment="1">
      <alignment horizontal="center"/>
    </xf>
    <xf numFmtId="0" fontId="2" fillId="0" borderId="4" xfId="0" applyFont="1" applyBorder="1" applyAlignment="1">
      <alignment horizontal="center" vertical="center"/>
    </xf>
    <xf numFmtId="0" fontId="1" fillId="0" borderId="6" xfId="0" applyFont="1" applyBorder="1"/>
    <xf numFmtId="0" fontId="1" fillId="0" borderId="3" xfId="0" applyFont="1" applyBorder="1"/>
    <xf numFmtId="14"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Border="1"/>
  </cellXfs>
  <cellStyles count="2">
    <cellStyle name="Hypertextový odkaz" xfId="1" builtinId="8"/>
    <cellStyle name="Normální" xfId="0" builtinId="0"/>
  </cellStyles>
  <dxfs count="41">
    <dxf>
      <fill>
        <patternFill>
          <bgColor theme="9" tint="0.59996337778862885"/>
        </patternFill>
      </fill>
    </dxf>
    <dxf>
      <fill>
        <patternFill>
          <bgColor rgb="FFFFFFCC"/>
        </patternFill>
      </fill>
    </dxf>
    <dxf>
      <fill>
        <patternFill>
          <bgColor rgb="FFFF5050"/>
        </patternFill>
      </fill>
    </dxf>
    <dxf>
      <fill>
        <patternFill>
          <bgColor rgb="FFFFFF00"/>
        </patternFill>
      </fill>
    </dxf>
    <dxf>
      <font>
        <color theme="0"/>
      </font>
      <fill>
        <patternFill>
          <bgColor rgb="FFEE0000"/>
        </patternFill>
      </fill>
    </dxf>
    <dxf>
      <fill>
        <patternFill>
          <bgColor rgb="FFFFFF00"/>
        </patternFill>
      </fill>
    </dxf>
    <dxf>
      <font>
        <color theme="0"/>
      </font>
      <fill>
        <patternFill>
          <bgColor rgb="FFEE0000"/>
        </patternFill>
      </fill>
    </dxf>
    <dxf>
      <fill>
        <patternFill>
          <bgColor rgb="FFFFFF00"/>
        </patternFill>
      </fill>
    </dxf>
    <dxf>
      <font>
        <color theme="0"/>
      </font>
      <fill>
        <patternFill>
          <bgColor rgb="FFEE0000"/>
        </patternFill>
      </fill>
    </dxf>
    <dxf>
      <fill>
        <patternFill>
          <bgColor rgb="FFFFFF00"/>
        </patternFill>
      </fill>
    </dxf>
    <dxf>
      <font>
        <color theme="0"/>
      </font>
      <fill>
        <patternFill>
          <bgColor rgb="FFEE0000"/>
        </patternFill>
      </fill>
    </dxf>
    <dxf>
      <font>
        <b val="0"/>
        <i val="0"/>
        <strike val="0"/>
        <condense val="0"/>
        <extend val="0"/>
        <outline val="0"/>
        <shadow val="0"/>
        <u val="none"/>
        <vertAlign val="baseline"/>
        <sz val="11"/>
        <color theme="1"/>
        <name val="Aptos Narrow"/>
        <family val="2"/>
        <scheme val="minor"/>
      </font>
      <fill>
        <patternFill patternType="solid">
          <fgColor indexed="64"/>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solid">
          <fgColor indexed="64"/>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solid">
          <fgColor indexed="64"/>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rgb="FF000000"/>
        <name val="Aptos Narrow"/>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rgb="FF000000"/>
        <name val="Aptos Narrow"/>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rgb="FF000000"/>
        <name val="Aptos Narrow"/>
        <family val="2"/>
        <scheme val="minor"/>
      </font>
      <fill>
        <patternFill patternType="solid">
          <fgColor theme="4" tint="0.79998168889431442"/>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rgb="FF000000"/>
        <name val="Aptos Narrow"/>
        <family val="2"/>
        <scheme val="minor"/>
      </font>
      <fill>
        <patternFill patternType="solid">
          <fgColor theme="4" tint="0.79998168889431442"/>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rgb="FF000000"/>
        <name val="Aptos Narrow"/>
        <family val="2"/>
        <scheme val="minor"/>
      </font>
      <fill>
        <patternFill patternType="solid">
          <fgColor theme="4" tint="0.79998168889431442"/>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rgb="FF000000"/>
        <name val="Aptos Narrow"/>
        <family val="2"/>
        <scheme val="minor"/>
      </font>
      <fill>
        <patternFill patternType="solid">
          <fgColor theme="4" tint="0.79998168889431442"/>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rgb="FF000000"/>
        <name val="Aptos Narrow"/>
        <family val="2"/>
        <scheme val="minor"/>
      </font>
      <fill>
        <patternFill patternType="solid">
          <fgColor theme="4" tint="0.79998168889431442"/>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rgb="FF000000"/>
        <name val="Aptos Narrow"/>
        <family val="2"/>
        <scheme val="minor"/>
      </font>
      <fill>
        <patternFill patternType="solid">
          <fgColor theme="4" tint="0.79998168889431442"/>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rgb="FF000000"/>
        <name val="Aptos Narrow"/>
        <family val="2"/>
        <scheme val="minor"/>
      </font>
      <fill>
        <patternFill patternType="solid">
          <fgColor theme="4" tint="0.79998168889431442"/>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rgb="FF000000"/>
        <name val="Aptos Narrow"/>
        <family val="2"/>
        <scheme val="minor"/>
      </font>
      <fill>
        <patternFill patternType="solid">
          <fgColor theme="4" tint="0.79998168889431442"/>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rgb="FF000000"/>
        <name val="Aptos Narrow"/>
        <family val="2"/>
        <scheme val="minor"/>
      </font>
      <fill>
        <patternFill patternType="solid">
          <fgColor theme="4" tint="0.79998168889431442"/>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rgb="FF000000"/>
        <name val="Aptos Narrow"/>
        <family val="2"/>
        <scheme val="minor"/>
      </font>
      <fill>
        <patternFill patternType="solid">
          <fgColor theme="4" tint="0.79998168889431442"/>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rgb="FF000000"/>
        <name val="Aptos Narrow"/>
        <family val="2"/>
        <scheme val="minor"/>
      </font>
      <fill>
        <patternFill patternType="solid">
          <fgColor theme="4" tint="0.79998168889431442"/>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rgb="FF000000"/>
        <name val="Aptos Narrow"/>
        <family val="2"/>
        <scheme val="minor"/>
      </font>
      <fill>
        <patternFill patternType="solid">
          <fgColor theme="4" tint="0.79998168889431442"/>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rgb="FF000000"/>
        <name val="Aptos Narrow"/>
        <family val="2"/>
        <scheme val="minor"/>
      </font>
      <fill>
        <patternFill patternType="solid">
          <fgColor theme="4" tint="0.79998168889431442"/>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rgb="FF000000"/>
        <name val="Aptos Narrow"/>
        <family val="2"/>
        <scheme val="minor"/>
      </font>
      <fill>
        <patternFill patternType="solid">
          <fgColor theme="4" tint="0.79998168889431442"/>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ertAlign val="baseline"/>
        <sz val="11"/>
        <color rgb="FF000000"/>
        <name val="Aptos Narrow"/>
        <family val="2"/>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Aptos Narrow"/>
        <family val="2"/>
        <scheme val="minor"/>
      </font>
      <numFmt numFmtId="2" formatCode="0.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ptos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ptos Narrow"/>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border outline="0">
        <left style="thin">
          <color rgb="FF000000"/>
        </left>
        <right style="thin">
          <color rgb="FF000000"/>
        </right>
      </border>
    </dxf>
    <dxf>
      <font>
        <b val="0"/>
        <i val="0"/>
        <strike val="0"/>
        <condense val="0"/>
        <extend val="0"/>
        <outline val="0"/>
        <shadow val="0"/>
        <u val="none"/>
        <vertAlign val="baseline"/>
        <sz val="11"/>
        <color rgb="FF000000"/>
        <name val="Aptos Narrow"/>
        <family val="2"/>
        <scheme val="none"/>
      </font>
    </dxf>
    <dxf>
      <font>
        <b/>
        <i val="0"/>
        <strike val="0"/>
        <condense val="0"/>
        <extend val="0"/>
        <outline val="0"/>
        <shadow val="0"/>
        <u val="none"/>
        <vertAlign val="baseline"/>
        <sz val="11"/>
        <color theme="0"/>
        <name val="Aptos Narrow"/>
        <family val="2"/>
        <scheme val="minor"/>
      </font>
      <fill>
        <patternFill patternType="solid">
          <fgColor theme="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general" vertical="bottom" textRotation="0" wrapText="0" indent="0" justifyLastLine="0" shrinkToFit="0" readingOrder="1"/>
    </dxf>
    <dxf>
      <alignment horizontal="general" vertical="bottom" textRotation="0" wrapText="0" indent="0" justifyLastLine="0" shrinkToFit="0" readingOrder="1"/>
    </dxf>
    <dxf>
      <alignment horizontal="center" vertical="bottom" textRotation="0" wrapText="0" indent="0" justifyLastLine="0" shrinkToFit="0" readingOrder="0"/>
    </dxf>
    <dxf>
      <font>
        <sz val="8"/>
        <name val="Calibri"/>
        <family val="2"/>
        <charset val="238"/>
        <scheme val="none"/>
      </font>
    </dxf>
  </dxfs>
  <tableStyles count="1" defaultTableStyle="TableStyleMedium2" defaultPivotStyle="PivotStyleLight16">
    <tableStyle name="Styl průřezu 1" pivot="0" table="0" count="1" xr9:uid="{2EE4E222-AB0B-4FA4-A672-1333E76285D2}">
      <tableStyleElement type="wholeTable" dxfId="40"/>
    </tableStyle>
  </tableStyles>
  <colors>
    <mruColors>
      <color rgb="FFFF5050"/>
      <color rgb="FFFFFFCC"/>
    </mruColors>
  </colors>
  <extLst>
    <ext xmlns:x14="http://schemas.microsoft.com/office/spreadsheetml/2009/9/main" uri="{EB79DEF2-80B8-43e5-95BD-54CBDDF9020C}">
      <x14:slicerStyles defaultSlicerStyle="SlicerStyleLight1">
        <x14:slicerStyle name="Styl průřezu 1"/>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A156C0B-2E99-40BC-AF0E-AE475F44A1CF}" name="Tabulka5" displayName="Tabulka5" ref="A1:A74" totalsRowShown="0" headerRowDxfId="39" dataDxfId="38">
  <autoFilter ref="A1:A74" xr:uid="{8A156C0B-2E99-40BC-AF0E-AE475F44A1CF}"/>
  <tableColumns count="1">
    <tableColumn id="1" xr3:uid="{C413AF2C-494D-48CC-B2BB-7B732403C98E}" name="Pracovní pozice" dataDxfId="3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EC7B4E5-FFB0-4EA5-B35A-C5E6262B72FC}" name="Tabulka82511" displayName="Tabulka82511" ref="A4:W31" totalsRowShown="0" headerRowDxfId="36" dataDxfId="35" tableBorderDxfId="34">
  <autoFilter ref="A4:W31" xr:uid="{6036948A-D77F-4AB8-B898-74F51A606422}"/>
  <tableColumns count="23">
    <tableColumn id="1" xr3:uid="{B48348C9-75C5-4B60-B304-CDCAF55EF4B8}" name="Fakulta, ostatní součást JU" dataDxfId="33"/>
    <tableColumn id="2" xr3:uid="{30878F2C-CB52-4336-8F20-9342663FE628}" name="Konkrétní pracoviště" dataDxfId="32"/>
    <tableColumn id="3" xr3:uid="{D8E1CCA9-E7DE-4E78-8B56-F48431B8142A}" name="Zařazení prací do kategorií" dataDxfId="31" dataCellStyle="Hypertextový odkaz"/>
    <tableColumn id="6" xr3:uid="{0B3C4B7A-DB9C-4B27-8342-7DFDFAB25FE0}" name="Kategorizace výsledná" dataDxfId="30">
      <calculatedColumnFormula>MAX($E5:$Q5)</calculatedColumnFormula>
    </tableColumn>
    <tableColumn id="7" xr3:uid="{FC566389-842B-4F45-965C-44043EA14771}" name="prach (P)" dataDxfId="29"/>
    <tableColumn id="8" xr3:uid="{89D004AD-AE3F-42D5-8290-BDAEBC7BD780}" name="chemické látky (Ch)" dataDxfId="28"/>
    <tableColumn id="9" xr3:uid="{16428108-A76A-4317-A130-2A64E1D214C0}" name="hluk (H)" dataDxfId="27"/>
    <tableColumn id="10" xr3:uid="{9D82EBAF-701E-4D93-A798-6BADD4C30115}" name="vibrace (V)" dataDxfId="26"/>
    <tableColumn id="11" xr3:uid="{E304C163-969D-4BAB-87E6-6ADAB6EC7C38}" name="neionizující záření a elektromagnetické pole (NZ)" dataDxfId="25"/>
    <tableColumn id="12" xr3:uid="{718F26AE-DB96-423E-8F19-96E5B90C9E6B}" name="fyzická zátěž (FZ)" dataDxfId="24"/>
    <tableColumn id="13" xr3:uid="{36EC60D0-5B51-4F71-AA2C-CA91EE7AD917}" name="pracovní poloha (PP)" dataDxfId="23"/>
    <tableColumn id="14" xr3:uid="{DE233B25-ADA7-4AB4-BF9F-02D0D8CBB6A8}" name="zátěž teplem (ZT)" dataDxfId="22"/>
    <tableColumn id="15" xr3:uid="{0D933C2B-0869-4FD3-AE27-419E0BFEC673}" name="zátěž chladem (ZK)" dataDxfId="21"/>
    <tableColumn id="16" xr3:uid="{B68EB2FF-31E7-4286-90FF-0EF77F11230B}" name="psychická zátěž (PZ)" dataDxfId="20"/>
    <tableColumn id="17" xr3:uid="{55127EF1-F6F5-4E4C-B71D-327693AF6BE8}" name="zraková zátěž (ZZ)" dataDxfId="19"/>
    <tableColumn id="18" xr3:uid="{E4BA3FD3-A52A-4965-AE6A-944D681A3D95}" name="biologické činitele (BČ)" dataDxfId="18"/>
    <tableColumn id="19" xr3:uid="{D5E73024-6790-4E8D-9FE3-FC68AC450C9C}" name="práce ve zvýšeném tlaku vzduchu (ZTV)" dataDxfId="17"/>
    <tableColumn id="20" xr3:uid="{12DE4C6A-81E0-4780-81AB-454F1F9CFEBE}" name="ionizující záření (IZ)" dataDxfId="16"/>
    <tableColumn id="21" xr3:uid="{091EB6F1-44EC-4437-B625-7BA560C0540E}" name="Exponované osoby" dataDxfId="15"/>
    <tableColumn id="5" xr3:uid="{6F228459-760E-4CFE-8E1B-C5326AA013D4}" name="z toho ženy" dataDxfId="14"/>
    <tableColumn id="25" xr3:uid="{7504A225-D6DC-448E-AF29-FAB5D132A598}" name="Náplň práce" dataDxfId="13"/>
    <tableColumn id="26" xr3:uid="{22F8DBB1-D583-463D-A020-9D7D7DA3BD6B}" name="Rizikové faktory upřesnění" dataDxfId="12"/>
    <tableColumn id="27" xr3:uid="{1502A5C2-1004-4E88-AE08-D4BCEF4812C7}" name="Opatření" dataDxfId="11"/>
  </tableColumns>
  <tableStyleInfo name="TableStyleMedium2" showFirstColumn="0" showLastColumn="0" showRowStripes="1" showColumnStripes="0"/>
</table>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zakonyprolidi.cz/cs/2013-79"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zakonyprolidi.cz/cs/2013-79" TargetMode="Externa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8" Type="http://schemas.openxmlformats.org/officeDocument/2006/relationships/hyperlink" Target="https://zsbozp.vubp.cz/zatez-chladem" TargetMode="External"/><Relationship Id="rId13" Type="http://schemas.openxmlformats.org/officeDocument/2006/relationships/hyperlink" Target="https://zsbozp.rilsa.cz/ionizujici-zareni" TargetMode="External"/><Relationship Id="rId3" Type="http://schemas.openxmlformats.org/officeDocument/2006/relationships/hyperlink" Target="https://zsbozp.vubp.cz/hluk" TargetMode="External"/><Relationship Id="rId7" Type="http://schemas.openxmlformats.org/officeDocument/2006/relationships/hyperlink" Target="https://zsbozp.vubp.cz/zatez-teplem" TargetMode="External"/><Relationship Id="rId12" Type="http://schemas.openxmlformats.org/officeDocument/2006/relationships/hyperlink" Target="https://zsbozp.vubp.cz/pracovni-poloha" TargetMode="External"/><Relationship Id="rId2" Type="http://schemas.openxmlformats.org/officeDocument/2006/relationships/hyperlink" Target="https://zsbozp.vubp.cz/chemicke-latky" TargetMode="External"/><Relationship Id="rId1" Type="http://schemas.openxmlformats.org/officeDocument/2006/relationships/hyperlink" Target="https://zsbozp.vubp.cz/prasnost" TargetMode="External"/><Relationship Id="rId6" Type="http://schemas.openxmlformats.org/officeDocument/2006/relationships/hyperlink" Target="https://zsbozp.vubp.cz/fyzicka-zatez" TargetMode="External"/><Relationship Id="rId11" Type="http://schemas.openxmlformats.org/officeDocument/2006/relationships/hyperlink" Target="https://zsbozp.vubp.cz/biologicke-faktory" TargetMode="External"/><Relationship Id="rId5" Type="http://schemas.openxmlformats.org/officeDocument/2006/relationships/hyperlink" Target="https://zsbozp.vubp.cz/neionizujici-zareni" TargetMode="External"/><Relationship Id="rId15" Type="http://schemas.openxmlformats.org/officeDocument/2006/relationships/table" Target="../tables/table2.xml"/><Relationship Id="rId10" Type="http://schemas.openxmlformats.org/officeDocument/2006/relationships/hyperlink" Target="https://zsbozp.vubp.cz/zrakova-zatez" TargetMode="External"/><Relationship Id="rId4" Type="http://schemas.openxmlformats.org/officeDocument/2006/relationships/hyperlink" Target="https://zsbozp.vubp.cz/vibrace" TargetMode="External"/><Relationship Id="rId9" Type="http://schemas.openxmlformats.org/officeDocument/2006/relationships/hyperlink" Target="https://zsbozp.vubp.cz/psychologicke-faktory-2" TargetMode="External"/><Relationship Id="rId1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9E4E5-C88B-4928-A181-FD216DB9ED27}">
  <dimension ref="A1:N52"/>
  <sheetViews>
    <sheetView tabSelected="1" view="pageBreakPreview" topLeftCell="A6" zoomScale="120" zoomScaleNormal="100" zoomScaleSheetLayoutView="120" workbookViewId="0">
      <selection activeCell="S24" sqref="S24"/>
    </sheetView>
  </sheetViews>
  <sheetFormatPr defaultRowHeight="14.4" x14ac:dyDescent="0.3"/>
  <cols>
    <col min="1" max="1" width="16.33203125" customWidth="1"/>
    <col min="2" max="14" width="6.109375" customWidth="1"/>
  </cols>
  <sheetData>
    <row r="1" spans="1:14" ht="40.200000000000003" customHeight="1" x14ac:dyDescent="0.3">
      <c r="A1" s="49" t="s">
        <v>60</v>
      </c>
      <c r="B1" s="50"/>
      <c r="C1" s="50"/>
      <c r="D1" s="50"/>
      <c r="E1" s="50"/>
      <c r="F1" s="50"/>
      <c r="G1" s="50"/>
      <c r="H1" s="50"/>
      <c r="I1" s="50"/>
      <c r="J1" s="50"/>
      <c r="K1" s="50"/>
      <c r="L1" s="50"/>
      <c r="M1" s="50"/>
      <c r="N1" s="51"/>
    </row>
    <row r="2" spans="1:14" ht="19.95" customHeight="1" x14ac:dyDescent="0.3">
      <c r="A2" s="52" t="s">
        <v>61</v>
      </c>
      <c r="B2" s="53"/>
      <c r="C2" s="53"/>
      <c r="D2" s="53"/>
      <c r="E2" s="53"/>
      <c r="F2" s="53"/>
      <c r="G2" s="53"/>
      <c r="H2" s="53"/>
      <c r="I2" s="53"/>
      <c r="J2" s="53"/>
      <c r="K2" s="53"/>
      <c r="L2" s="53"/>
      <c r="M2" s="53"/>
      <c r="N2" s="53"/>
    </row>
    <row r="3" spans="1:14" ht="30" customHeight="1" x14ac:dyDescent="0.3">
      <c r="A3" s="54" t="s">
        <v>254</v>
      </c>
      <c r="B3" s="55"/>
      <c r="C3" s="55"/>
      <c r="D3" s="55"/>
      <c r="E3" s="55"/>
      <c r="F3" s="55"/>
      <c r="G3" s="55"/>
      <c r="H3" s="55"/>
      <c r="I3" s="55"/>
      <c r="J3" s="55"/>
      <c r="K3" s="55"/>
      <c r="L3" s="55"/>
      <c r="M3" s="55"/>
      <c r="N3" s="56"/>
    </row>
    <row r="4" spans="1:14" ht="19.95" customHeight="1" x14ac:dyDescent="0.3">
      <c r="A4" s="57" t="s">
        <v>257</v>
      </c>
      <c r="B4" s="55"/>
      <c r="C4" s="55"/>
      <c r="D4" s="55"/>
      <c r="E4" s="55"/>
      <c r="F4" s="55"/>
      <c r="G4" s="55"/>
      <c r="H4" s="55"/>
      <c r="I4" s="55"/>
      <c r="J4" s="55"/>
      <c r="K4" s="55"/>
      <c r="L4" s="55"/>
      <c r="M4" s="55"/>
      <c r="N4" s="56"/>
    </row>
    <row r="5" spans="1:14" ht="19.95" customHeight="1" x14ac:dyDescent="0.3">
      <c r="A5" s="45" t="s">
        <v>152</v>
      </c>
      <c r="B5" s="45"/>
      <c r="C5" s="45"/>
      <c r="D5" s="46"/>
      <c r="E5" s="46"/>
      <c r="F5" s="58"/>
      <c r="G5" s="59"/>
      <c r="H5" s="59"/>
      <c r="I5" s="59"/>
      <c r="J5" s="59"/>
      <c r="K5" s="59"/>
      <c r="L5" s="59"/>
      <c r="M5" s="59"/>
      <c r="N5" s="59"/>
    </row>
    <row r="6" spans="1:14" ht="19.95" customHeight="1" x14ac:dyDescent="0.3">
      <c r="A6" s="45" t="s">
        <v>251</v>
      </c>
      <c r="B6" s="45"/>
      <c r="C6" s="45"/>
      <c r="D6" s="46"/>
      <c r="E6" s="46"/>
      <c r="F6" s="58"/>
      <c r="G6" s="59"/>
      <c r="H6" s="59"/>
      <c r="I6" s="59"/>
      <c r="J6" s="59"/>
      <c r="K6" s="59"/>
      <c r="L6" s="59"/>
      <c r="M6" s="59"/>
      <c r="N6" s="59"/>
    </row>
    <row r="7" spans="1:14" ht="19.95" customHeight="1" x14ac:dyDescent="0.3">
      <c r="A7" s="60" t="s">
        <v>62</v>
      </c>
      <c r="B7" s="53"/>
      <c r="C7" s="53"/>
      <c r="D7" s="53"/>
      <c r="E7" s="53"/>
      <c r="F7" s="53"/>
      <c r="G7" s="53"/>
      <c r="H7" s="53"/>
      <c r="I7" s="53"/>
      <c r="J7" s="53"/>
      <c r="K7" s="53"/>
      <c r="L7" s="53"/>
      <c r="M7" s="53"/>
      <c r="N7" s="53"/>
    </row>
    <row r="8" spans="1:14" ht="19.95" customHeight="1" x14ac:dyDescent="0.3">
      <c r="A8" s="61"/>
      <c r="B8" s="61"/>
      <c r="C8" s="61"/>
      <c r="D8" s="61"/>
      <c r="E8" s="61"/>
      <c r="F8" s="61"/>
      <c r="G8" s="61"/>
      <c r="H8" s="61"/>
      <c r="I8" s="61"/>
      <c r="J8" s="61"/>
      <c r="K8" s="61"/>
      <c r="L8" s="61"/>
      <c r="M8" s="61"/>
      <c r="N8" s="61"/>
    </row>
    <row r="9" spans="1:14" ht="19.95" customHeight="1" x14ac:dyDescent="0.3">
      <c r="A9" s="60" t="s">
        <v>63</v>
      </c>
      <c r="B9" s="53"/>
      <c r="C9" s="53"/>
      <c r="D9" s="53"/>
      <c r="E9" s="53"/>
      <c r="F9" s="53"/>
      <c r="G9" s="53"/>
      <c r="H9" s="53"/>
      <c r="I9" s="53"/>
      <c r="J9" s="53"/>
      <c r="K9" s="53"/>
      <c r="L9" s="53"/>
      <c r="M9" s="53"/>
      <c r="N9" s="53"/>
    </row>
    <row r="10" spans="1:14" ht="19.95" customHeight="1" x14ac:dyDescent="0.3">
      <c r="A10" s="45" t="s">
        <v>64</v>
      </c>
      <c r="B10" s="45"/>
      <c r="C10" s="45"/>
      <c r="D10" s="46"/>
      <c r="E10" s="46"/>
      <c r="F10" s="47" t="s">
        <v>68</v>
      </c>
      <c r="G10" s="48"/>
      <c r="H10" s="48"/>
      <c r="I10" s="48"/>
      <c r="J10" s="48"/>
      <c r="K10" s="48"/>
      <c r="L10" s="48"/>
      <c r="M10" s="48"/>
      <c r="N10" s="48"/>
    </row>
    <row r="11" spans="1:14" ht="19.95" customHeight="1" x14ac:dyDescent="0.3">
      <c r="A11" s="45" t="s">
        <v>65</v>
      </c>
      <c r="B11" s="45"/>
      <c r="C11" s="45"/>
      <c r="D11" s="46"/>
      <c r="E11" s="46"/>
      <c r="F11" s="66" t="s">
        <v>67</v>
      </c>
      <c r="G11" s="67"/>
      <c r="H11" s="67"/>
      <c r="I11" s="67"/>
      <c r="J11" s="67"/>
      <c r="K11" s="67"/>
      <c r="L11" s="67"/>
      <c r="M11" s="67"/>
      <c r="N11" s="67"/>
    </row>
    <row r="12" spans="1:14" ht="19.95" customHeight="1" x14ac:dyDescent="0.3">
      <c r="A12" s="45" t="s">
        <v>66</v>
      </c>
      <c r="B12" s="45"/>
      <c r="C12" s="45"/>
      <c r="D12" s="46"/>
      <c r="E12" s="46"/>
      <c r="F12" s="66">
        <v>60076658</v>
      </c>
      <c r="G12" s="67"/>
      <c r="H12" s="67"/>
      <c r="I12" s="67"/>
      <c r="J12" s="67"/>
      <c r="K12" s="67"/>
      <c r="L12" s="67"/>
      <c r="M12" s="67"/>
      <c r="N12" s="67"/>
    </row>
    <row r="13" spans="1:14" ht="19.95" customHeight="1" x14ac:dyDescent="0.3">
      <c r="A13" s="45" t="s">
        <v>250</v>
      </c>
      <c r="B13" s="45"/>
      <c r="C13" s="45"/>
      <c r="D13" s="46"/>
      <c r="E13" s="46"/>
      <c r="F13" s="66"/>
      <c r="G13" s="67"/>
      <c r="H13" s="67"/>
      <c r="I13" s="67"/>
      <c r="J13" s="67"/>
      <c r="K13" s="67"/>
      <c r="L13" s="67"/>
      <c r="M13" s="67"/>
      <c r="N13" s="67"/>
    </row>
    <row r="14" spans="1:14" ht="19.95" customHeight="1" x14ac:dyDescent="0.3">
      <c r="A14" s="60" t="s">
        <v>69</v>
      </c>
      <c r="B14" s="53"/>
      <c r="C14" s="53"/>
      <c r="D14" s="53"/>
      <c r="E14" s="53"/>
      <c r="F14" s="53"/>
      <c r="G14" s="53"/>
      <c r="H14" s="53"/>
      <c r="I14" s="53"/>
      <c r="J14" s="53"/>
      <c r="K14" s="53"/>
      <c r="L14" s="53"/>
      <c r="M14" s="53"/>
      <c r="N14" s="53"/>
    </row>
    <row r="15" spans="1:14" ht="19.95" customHeight="1" x14ac:dyDescent="0.3">
      <c r="A15" s="45" t="s">
        <v>70</v>
      </c>
      <c r="B15" s="45"/>
      <c r="C15" s="45"/>
      <c r="D15" s="46"/>
      <c r="E15" s="46"/>
      <c r="F15" s="66"/>
      <c r="G15" s="65"/>
      <c r="H15" s="65"/>
      <c r="I15" s="65"/>
      <c r="J15" s="65"/>
      <c r="K15" s="65"/>
      <c r="L15" s="65"/>
      <c r="M15" s="65"/>
      <c r="N15" s="65"/>
    </row>
    <row r="16" spans="1:14" ht="19.95" customHeight="1" x14ac:dyDescent="0.3">
      <c r="A16" s="45" t="s">
        <v>3</v>
      </c>
      <c r="B16" s="45"/>
      <c r="C16" s="45"/>
      <c r="D16" s="46"/>
      <c r="E16" s="46"/>
      <c r="F16" s="66"/>
      <c r="G16" s="65"/>
      <c r="H16" s="65"/>
      <c r="I16" s="65"/>
      <c r="J16" s="65"/>
      <c r="K16" s="65"/>
      <c r="L16" s="65"/>
      <c r="M16" s="65"/>
      <c r="N16" s="65"/>
    </row>
    <row r="17" spans="1:14" ht="30" customHeight="1" x14ac:dyDescent="0.3">
      <c r="A17" s="62" t="s">
        <v>71</v>
      </c>
      <c r="B17" s="62"/>
      <c r="C17" s="62"/>
      <c r="D17" s="63"/>
      <c r="E17" s="63"/>
      <c r="F17" s="64"/>
      <c r="G17" s="65"/>
      <c r="H17" s="65"/>
      <c r="I17" s="65"/>
      <c r="J17" s="65"/>
      <c r="K17" s="65"/>
      <c r="L17" s="65"/>
      <c r="M17" s="65"/>
      <c r="N17" s="65"/>
    </row>
    <row r="18" spans="1:14" ht="30" customHeight="1" x14ac:dyDescent="0.3">
      <c r="A18" s="45" t="s">
        <v>252</v>
      </c>
      <c r="B18" s="45"/>
      <c r="C18" s="45"/>
      <c r="D18" s="46"/>
      <c r="E18" s="46"/>
      <c r="F18" s="68"/>
      <c r="G18" s="69"/>
      <c r="H18" s="69"/>
      <c r="I18" s="69"/>
      <c r="J18" s="69"/>
      <c r="K18" s="69"/>
      <c r="L18" s="69"/>
      <c r="M18" s="69"/>
      <c r="N18" s="69"/>
    </row>
    <row r="19" spans="1:14" ht="30" customHeight="1" x14ac:dyDescent="0.3">
      <c r="A19" s="62" t="s">
        <v>153</v>
      </c>
      <c r="B19" s="62"/>
      <c r="C19" s="62"/>
      <c r="D19" s="63"/>
      <c r="E19" s="63"/>
      <c r="F19" s="58"/>
      <c r="G19" s="70"/>
      <c r="H19" s="70"/>
      <c r="I19" s="70"/>
      <c r="J19" s="70"/>
      <c r="K19" s="70"/>
      <c r="L19" s="70"/>
      <c r="M19" s="70"/>
      <c r="N19" s="70"/>
    </row>
    <row r="20" spans="1:14" ht="19.95" customHeight="1" x14ac:dyDescent="0.3">
      <c r="A20" s="45" t="s">
        <v>145</v>
      </c>
      <c r="B20" s="45"/>
      <c r="C20" s="45"/>
      <c r="D20" s="46"/>
      <c r="E20" s="46"/>
      <c r="F20" s="66"/>
      <c r="G20" s="65"/>
      <c r="H20" s="65"/>
      <c r="I20" s="65"/>
      <c r="J20" s="65"/>
      <c r="K20" s="65"/>
      <c r="L20" s="65"/>
      <c r="M20" s="65"/>
      <c r="N20" s="65"/>
    </row>
    <row r="21" spans="1:14" ht="19.95" customHeight="1" x14ac:dyDescent="0.3">
      <c r="A21" s="60" t="s">
        <v>144</v>
      </c>
      <c r="B21" s="53"/>
      <c r="C21" s="53"/>
      <c r="D21" s="53"/>
      <c r="E21" s="53"/>
      <c r="F21" s="53"/>
      <c r="G21" s="53"/>
      <c r="H21" s="53"/>
      <c r="I21" s="53"/>
      <c r="J21" s="53"/>
      <c r="K21" s="53"/>
      <c r="L21" s="53"/>
      <c r="M21" s="53"/>
      <c r="N21" s="53"/>
    </row>
    <row r="22" spans="1:14" ht="70.05" customHeight="1" x14ac:dyDescent="0.3">
      <c r="A22" s="61"/>
      <c r="B22" s="61"/>
      <c r="C22" s="61"/>
      <c r="D22" s="61"/>
      <c r="E22" s="61"/>
      <c r="F22" s="61"/>
      <c r="G22" s="61"/>
      <c r="H22" s="61"/>
      <c r="I22" s="61"/>
      <c r="J22" s="61"/>
      <c r="K22" s="61"/>
      <c r="L22" s="61"/>
      <c r="M22" s="61"/>
      <c r="N22" s="61"/>
    </row>
    <row r="23" spans="1:14" ht="19.95" customHeight="1" x14ac:dyDescent="0.3">
      <c r="A23" s="45" t="s">
        <v>253</v>
      </c>
      <c r="B23" s="45"/>
      <c r="C23" s="45"/>
      <c r="D23" s="46"/>
      <c r="E23" s="46"/>
      <c r="F23" s="58"/>
      <c r="G23" s="70"/>
      <c r="H23" s="70"/>
      <c r="I23" s="70"/>
      <c r="J23" s="70"/>
      <c r="K23" s="70"/>
      <c r="L23" s="70"/>
      <c r="M23" s="70"/>
      <c r="N23" s="70"/>
    </row>
    <row r="24" spans="1:14" ht="19.95" customHeight="1" x14ac:dyDescent="0.3">
      <c r="A24" s="45" t="s">
        <v>150</v>
      </c>
      <c r="B24" s="45"/>
      <c r="C24" s="45"/>
      <c r="D24" s="46"/>
      <c r="E24" s="46"/>
      <c r="F24" s="66"/>
      <c r="G24" s="65"/>
      <c r="H24" s="65"/>
      <c r="I24" s="65"/>
      <c r="J24" s="65"/>
      <c r="K24" s="65"/>
      <c r="L24" s="65"/>
      <c r="M24" s="65"/>
      <c r="N24" s="65"/>
    </row>
    <row r="25" spans="1:14" s="5" customFormat="1" ht="19.95" customHeight="1" x14ac:dyDescent="0.3">
      <c r="A25" s="71" t="s">
        <v>151</v>
      </c>
      <c r="B25" s="71"/>
      <c r="C25" s="71"/>
      <c r="D25" s="71"/>
      <c r="E25" s="71"/>
      <c r="F25" s="71"/>
      <c r="G25" s="71"/>
      <c r="H25" s="71"/>
      <c r="I25" s="71"/>
      <c r="J25" s="71"/>
      <c r="K25" s="71"/>
      <c r="L25" s="71"/>
      <c r="M25" s="71"/>
      <c r="N25" s="71"/>
    </row>
    <row r="26" spans="1:14" s="5" customFormat="1" ht="19.95" customHeight="1" x14ac:dyDescent="0.3">
      <c r="A26" s="45" t="s">
        <v>165</v>
      </c>
      <c r="B26" s="45"/>
      <c r="C26" s="45"/>
      <c r="D26" s="46"/>
      <c r="E26" s="46"/>
      <c r="F26" s="72"/>
      <c r="G26" s="72"/>
      <c r="H26" s="72"/>
      <c r="I26" s="72"/>
      <c r="J26" s="72"/>
      <c r="K26" s="72"/>
      <c r="L26" s="72"/>
      <c r="M26" s="72"/>
      <c r="N26" s="72"/>
    </row>
    <row r="27" spans="1:14" s="5" customFormat="1" ht="63" customHeight="1" x14ac:dyDescent="0.3">
      <c r="A27" s="38" t="s">
        <v>7</v>
      </c>
      <c r="B27" s="40" t="s">
        <v>154</v>
      </c>
      <c r="C27" s="40" t="s">
        <v>157</v>
      </c>
      <c r="D27" s="40" t="s">
        <v>155</v>
      </c>
      <c r="E27" s="40" t="s">
        <v>260</v>
      </c>
      <c r="F27" s="40" t="s">
        <v>156</v>
      </c>
      <c r="G27" s="40" t="s">
        <v>158</v>
      </c>
      <c r="H27" s="40" t="s">
        <v>159</v>
      </c>
      <c r="I27" s="40" t="s">
        <v>160</v>
      </c>
      <c r="J27" s="40" t="s">
        <v>161</v>
      </c>
      <c r="K27" s="40" t="s">
        <v>162</v>
      </c>
      <c r="L27" s="40" t="s">
        <v>163</v>
      </c>
      <c r="M27" s="40" t="s">
        <v>261</v>
      </c>
      <c r="N27" s="40" t="s">
        <v>164</v>
      </c>
    </row>
    <row r="28" spans="1:14" s="5" customFormat="1" ht="19.95" customHeight="1" x14ac:dyDescent="0.3">
      <c r="A28" s="38" t="s">
        <v>8</v>
      </c>
      <c r="B28" s="44"/>
      <c r="C28" s="44"/>
      <c r="D28" s="44"/>
      <c r="E28" s="44"/>
      <c r="F28" s="44"/>
      <c r="G28" s="44"/>
      <c r="H28" s="44"/>
      <c r="I28" s="44"/>
      <c r="J28" s="44"/>
      <c r="K28" s="44"/>
      <c r="L28" s="44"/>
      <c r="M28" s="44"/>
      <c r="N28" s="44"/>
    </row>
    <row r="29" spans="1:14" s="5" customFormat="1" ht="19.95" customHeight="1" x14ac:dyDescent="0.3">
      <c r="A29" s="73" t="s">
        <v>166</v>
      </c>
      <c r="B29" s="73"/>
      <c r="C29" s="73"/>
      <c r="D29" s="73"/>
      <c r="E29" s="73"/>
      <c r="F29" s="73"/>
      <c r="G29" s="73"/>
      <c r="H29" s="73"/>
      <c r="I29" s="73"/>
      <c r="J29" s="73"/>
      <c r="K29" s="73"/>
      <c r="L29" s="73"/>
      <c r="M29" s="73"/>
      <c r="N29" s="73"/>
    </row>
    <row r="30" spans="1:14" s="5" customFormat="1" ht="40.049999999999997" customHeight="1" x14ac:dyDescent="0.3">
      <c r="A30" s="61"/>
      <c r="B30" s="61"/>
      <c r="C30" s="61"/>
      <c r="D30" s="61"/>
      <c r="E30" s="61"/>
      <c r="F30" s="61"/>
      <c r="G30" s="61"/>
      <c r="H30" s="61"/>
      <c r="I30" s="61"/>
      <c r="J30" s="61"/>
      <c r="K30" s="61"/>
      <c r="L30" s="61"/>
      <c r="M30" s="61"/>
      <c r="N30" s="61"/>
    </row>
    <row r="31" spans="1:14" ht="19.95" customHeight="1" x14ac:dyDescent="0.3">
      <c r="A31" s="60" t="s">
        <v>167</v>
      </c>
      <c r="B31" s="53"/>
      <c r="C31" s="53"/>
      <c r="D31" s="53"/>
      <c r="E31" s="53"/>
      <c r="F31" s="53"/>
      <c r="G31" s="53"/>
      <c r="H31" s="53"/>
      <c r="I31" s="53"/>
      <c r="J31" s="53"/>
      <c r="K31" s="53"/>
      <c r="L31" s="53"/>
      <c r="M31" s="53"/>
      <c r="N31" s="53"/>
    </row>
    <row r="32" spans="1:14" ht="39.6" customHeight="1" x14ac:dyDescent="0.3">
      <c r="A32" s="74"/>
      <c r="B32" s="74"/>
      <c r="C32" s="74"/>
      <c r="D32" s="74"/>
      <c r="E32" s="74"/>
      <c r="F32" s="74"/>
      <c r="G32" s="74"/>
      <c r="H32" s="74"/>
      <c r="I32" s="74"/>
      <c r="J32" s="74"/>
      <c r="K32" s="74"/>
      <c r="L32" s="74"/>
      <c r="M32" s="74"/>
      <c r="N32" s="74"/>
    </row>
    <row r="33" spans="1:14" ht="39.6" customHeight="1" thickBot="1" x14ac:dyDescent="0.35">
      <c r="A33" s="79" t="s">
        <v>262</v>
      </c>
      <c r="B33" s="79"/>
      <c r="C33" s="79"/>
      <c r="D33" s="80"/>
      <c r="E33" s="80"/>
      <c r="F33" s="81"/>
      <c r="G33" s="82"/>
      <c r="H33" s="82"/>
      <c r="I33" s="82"/>
      <c r="J33" s="82"/>
      <c r="K33" s="82"/>
      <c r="L33" s="82"/>
      <c r="M33" s="82"/>
      <c r="N33" s="82"/>
    </row>
    <row r="34" spans="1:14" ht="30" customHeight="1" thickTop="1" x14ac:dyDescent="0.3">
      <c r="A34" s="75" t="s">
        <v>255</v>
      </c>
      <c r="B34" s="76"/>
      <c r="C34" s="76"/>
      <c r="D34" s="76"/>
      <c r="E34" s="76"/>
      <c r="F34" s="76"/>
      <c r="G34" s="76"/>
      <c r="H34" s="76"/>
      <c r="I34" s="76"/>
      <c r="J34" s="76"/>
      <c r="K34" s="76"/>
      <c r="L34" s="76"/>
      <c r="M34" s="76"/>
      <c r="N34" s="76"/>
    </row>
    <row r="35" spans="1:14" ht="19.95" customHeight="1" x14ac:dyDescent="0.3">
      <c r="A35" s="77" t="s">
        <v>256</v>
      </c>
      <c r="B35" s="78"/>
      <c r="C35" s="78"/>
      <c r="D35" s="78"/>
      <c r="E35" s="78"/>
      <c r="F35" s="78"/>
      <c r="G35" s="78"/>
      <c r="H35" s="78"/>
      <c r="I35" s="78"/>
      <c r="J35" s="78"/>
      <c r="K35" s="78"/>
      <c r="L35" s="78"/>
      <c r="M35" s="78"/>
      <c r="N35" s="78"/>
    </row>
    <row r="36" spans="1:14" ht="19.95" customHeight="1" x14ac:dyDescent="0.3">
      <c r="A36" s="60" t="s">
        <v>258</v>
      </c>
      <c r="B36" s="53"/>
      <c r="C36" s="53"/>
      <c r="D36" s="53"/>
      <c r="E36" s="53"/>
      <c r="F36" s="53"/>
      <c r="G36" s="53"/>
      <c r="H36" s="53"/>
      <c r="I36" s="53"/>
      <c r="J36" s="53"/>
      <c r="K36" s="53"/>
      <c r="L36" s="53"/>
      <c r="M36" s="53"/>
      <c r="N36" s="53"/>
    </row>
    <row r="37" spans="1:14" ht="19.95" customHeight="1" x14ac:dyDescent="0.3">
      <c r="A37" s="45" t="s">
        <v>65</v>
      </c>
      <c r="B37" s="45"/>
      <c r="C37" s="45"/>
      <c r="D37" s="46"/>
      <c r="E37" s="46"/>
      <c r="F37" s="66"/>
      <c r="G37" s="67"/>
      <c r="H37" s="67"/>
      <c r="I37" s="67"/>
      <c r="J37" s="67"/>
      <c r="K37" s="67"/>
      <c r="L37" s="67"/>
      <c r="M37" s="67"/>
      <c r="N37" s="67"/>
    </row>
    <row r="38" spans="1:14" ht="19.95" customHeight="1" x14ac:dyDescent="0.3">
      <c r="A38" s="45" t="s">
        <v>66</v>
      </c>
      <c r="B38" s="45"/>
      <c r="C38" s="45"/>
      <c r="D38" s="46"/>
      <c r="E38" s="46"/>
      <c r="F38" s="66"/>
      <c r="G38" s="67"/>
      <c r="H38" s="67"/>
      <c r="I38" s="67"/>
      <c r="J38" s="67"/>
      <c r="K38" s="67"/>
      <c r="L38" s="67"/>
      <c r="M38" s="67"/>
      <c r="N38" s="67"/>
    </row>
    <row r="39" spans="1:14" ht="19.95" customHeight="1" x14ac:dyDescent="0.3">
      <c r="A39" s="60" t="s">
        <v>168</v>
      </c>
      <c r="B39" s="53"/>
      <c r="C39" s="53"/>
      <c r="D39" s="53"/>
      <c r="E39" s="53"/>
      <c r="F39" s="53"/>
      <c r="G39" s="53"/>
      <c r="H39" s="53"/>
      <c r="I39" s="53"/>
      <c r="J39" s="53"/>
      <c r="K39" s="53"/>
      <c r="L39" s="53"/>
      <c r="M39" s="53"/>
      <c r="N39" s="53"/>
    </row>
    <row r="40" spans="1:14" ht="19.95" customHeight="1" x14ac:dyDescent="0.3">
      <c r="A40" s="60" t="s">
        <v>169</v>
      </c>
      <c r="B40" s="53"/>
      <c r="C40" s="53"/>
      <c r="D40" s="53"/>
      <c r="E40" s="53"/>
      <c r="F40" s="53"/>
      <c r="G40" s="53"/>
      <c r="H40" s="53"/>
      <c r="I40" s="53"/>
      <c r="J40" s="53"/>
      <c r="K40" s="53"/>
      <c r="L40" s="53"/>
      <c r="M40" s="53"/>
      <c r="N40" s="53"/>
    </row>
    <row r="41" spans="1:14" ht="19.95" customHeight="1" x14ac:dyDescent="0.3">
      <c r="A41" s="60" t="s">
        <v>170</v>
      </c>
      <c r="B41" s="53"/>
      <c r="C41" s="53"/>
      <c r="D41" s="53"/>
      <c r="E41" s="53"/>
      <c r="F41" s="53"/>
      <c r="G41" s="53"/>
      <c r="H41" s="53"/>
      <c r="I41" s="53"/>
      <c r="J41" s="53"/>
      <c r="K41" s="53"/>
      <c r="L41" s="53"/>
      <c r="M41" s="53"/>
      <c r="N41" s="53"/>
    </row>
    <row r="42" spans="1:14" ht="30" customHeight="1" x14ac:dyDescent="0.3">
      <c r="A42" s="60" t="s">
        <v>171</v>
      </c>
      <c r="B42" s="53"/>
      <c r="C42" s="53"/>
      <c r="D42" s="53"/>
      <c r="E42" s="53"/>
      <c r="F42" s="53"/>
      <c r="G42" s="53"/>
      <c r="H42" s="53"/>
      <c r="I42" s="53"/>
      <c r="J42" s="53"/>
      <c r="K42" s="53"/>
      <c r="L42" s="53"/>
      <c r="M42" s="53"/>
      <c r="N42" s="53"/>
    </row>
    <row r="43" spans="1:14" ht="60" customHeight="1" x14ac:dyDescent="0.3">
      <c r="A43" s="74"/>
      <c r="B43" s="74"/>
      <c r="C43" s="74"/>
      <c r="D43" s="74"/>
      <c r="E43" s="74"/>
      <c r="F43" s="74"/>
      <c r="G43" s="74"/>
      <c r="H43" s="74"/>
      <c r="I43" s="74"/>
      <c r="J43" s="74"/>
      <c r="K43" s="74"/>
      <c r="L43" s="74"/>
      <c r="M43" s="74"/>
      <c r="N43" s="74"/>
    </row>
    <row r="44" spans="1:14" ht="30" customHeight="1" x14ac:dyDescent="0.3">
      <c r="A44" s="60" t="s">
        <v>172</v>
      </c>
      <c r="B44" s="53"/>
      <c r="C44" s="53"/>
      <c r="D44" s="53"/>
      <c r="E44" s="53"/>
      <c r="F44" s="53"/>
      <c r="G44" s="53"/>
      <c r="H44" s="53"/>
      <c r="I44" s="53"/>
      <c r="J44" s="53"/>
      <c r="K44" s="53"/>
      <c r="L44" s="53"/>
      <c r="M44" s="53"/>
      <c r="N44" s="53"/>
    </row>
    <row r="45" spans="1:14" ht="60" customHeight="1" x14ac:dyDescent="0.3">
      <c r="A45" s="74"/>
      <c r="B45" s="74"/>
      <c r="C45" s="74"/>
      <c r="D45" s="74"/>
      <c r="E45" s="74"/>
      <c r="F45" s="74"/>
      <c r="G45" s="74"/>
      <c r="H45" s="74"/>
      <c r="I45" s="74"/>
      <c r="J45" s="74"/>
      <c r="K45" s="74"/>
      <c r="L45" s="74"/>
      <c r="M45" s="74"/>
      <c r="N45" s="74"/>
    </row>
    <row r="46" spans="1:14" ht="19.95" customHeight="1" x14ac:dyDescent="0.3">
      <c r="A46" s="45" t="s">
        <v>173</v>
      </c>
      <c r="B46" s="45"/>
      <c r="C46" s="45"/>
      <c r="D46" s="46"/>
      <c r="E46" s="46"/>
      <c r="F46" s="66"/>
      <c r="G46" s="65"/>
      <c r="H46" s="65"/>
      <c r="I46" s="65"/>
      <c r="J46" s="65"/>
      <c r="K46" s="65"/>
      <c r="L46" s="65"/>
      <c r="M46" s="65"/>
      <c r="N46" s="65"/>
    </row>
    <row r="47" spans="1:14" ht="19.95" customHeight="1" x14ac:dyDescent="0.3">
      <c r="A47" s="62" t="s">
        <v>178</v>
      </c>
      <c r="B47" s="62"/>
      <c r="C47" s="62"/>
      <c r="D47" s="63"/>
      <c r="E47" s="63"/>
      <c r="F47" s="66"/>
      <c r="G47" s="67"/>
      <c r="H47" s="67"/>
      <c r="I47" s="67"/>
      <c r="J47" s="67"/>
      <c r="K47" s="67"/>
      <c r="L47" s="67"/>
      <c r="M47" s="67"/>
      <c r="N47" s="67"/>
    </row>
    <row r="48" spans="1:14" ht="19.95" customHeight="1" x14ac:dyDescent="0.3">
      <c r="A48" s="45" t="s">
        <v>174</v>
      </c>
      <c r="B48" s="45"/>
      <c r="C48" s="45"/>
      <c r="D48" s="46"/>
      <c r="E48" s="46"/>
      <c r="F48" s="66"/>
      <c r="G48" s="67"/>
      <c r="H48" s="67"/>
      <c r="I48" s="67"/>
      <c r="J48" s="67"/>
      <c r="K48" s="67"/>
      <c r="L48" s="67"/>
      <c r="M48" s="67"/>
      <c r="N48" s="67"/>
    </row>
    <row r="49" spans="1:14" ht="84" customHeight="1" x14ac:dyDescent="0.3">
      <c r="A49" s="83" t="s">
        <v>259</v>
      </c>
      <c r="B49" s="84"/>
      <c r="C49" s="84"/>
      <c r="D49" s="84"/>
      <c r="E49" s="84"/>
      <c r="F49" s="84"/>
      <c r="G49" s="84"/>
      <c r="H49" s="84"/>
      <c r="I49" s="84"/>
      <c r="J49" s="84"/>
      <c r="K49" s="84"/>
      <c r="L49" s="84"/>
      <c r="M49" s="84"/>
      <c r="N49" s="84"/>
    </row>
    <row r="50" spans="1:14" ht="19.95" customHeight="1" x14ac:dyDescent="0.3">
      <c r="A50" s="45" t="s">
        <v>175</v>
      </c>
      <c r="B50" s="45"/>
      <c r="C50" s="45"/>
      <c r="D50" s="46"/>
      <c r="E50" s="46"/>
      <c r="F50" s="66"/>
      <c r="G50" s="65"/>
      <c r="H50" s="65"/>
      <c r="I50" s="65"/>
      <c r="J50" s="65"/>
      <c r="K50" s="65"/>
      <c r="L50" s="65"/>
      <c r="M50" s="65"/>
      <c r="N50" s="65"/>
    </row>
    <row r="51" spans="1:14" ht="19.95" customHeight="1" x14ac:dyDescent="0.3">
      <c r="A51" s="62" t="s">
        <v>176</v>
      </c>
      <c r="B51" s="62"/>
      <c r="C51" s="62"/>
      <c r="D51" s="63"/>
      <c r="E51" s="63"/>
      <c r="F51" s="66"/>
      <c r="G51" s="67"/>
      <c r="H51" s="67"/>
      <c r="I51" s="67"/>
      <c r="J51" s="67"/>
      <c r="K51" s="67"/>
      <c r="L51" s="67"/>
      <c r="M51" s="67"/>
      <c r="N51" s="67"/>
    </row>
    <row r="52" spans="1:14" ht="19.95" customHeight="1" x14ac:dyDescent="0.3">
      <c r="A52" s="45" t="s">
        <v>177</v>
      </c>
      <c r="B52" s="45"/>
      <c r="C52" s="45"/>
      <c r="D52" s="46"/>
      <c r="E52" s="46"/>
      <c r="F52" s="66"/>
      <c r="G52" s="67"/>
      <c r="H52" s="67"/>
      <c r="I52" s="67"/>
      <c r="J52" s="67"/>
      <c r="K52" s="67"/>
      <c r="L52" s="67"/>
      <c r="M52" s="67"/>
      <c r="N52" s="67"/>
    </row>
  </sheetData>
  <sheetProtection algorithmName="SHA-512" hashValue="kB6wSd/RcG6U73vXlNhsY3gYNS8Q76RwUdymEJ4sby+bxIMlMhDLyuFIw4EHVnECjWb80+X9O9Y/IB85aCMdVA==" saltValue="/Sw5jkg/LIHk/2W/CFaCQA==" spinCount="100000" sheet="1" objects="1" scenarios="1"/>
  <mergeCells count="74">
    <mergeCell ref="A52:E52"/>
    <mergeCell ref="F52:N52"/>
    <mergeCell ref="A33:E33"/>
    <mergeCell ref="F33:N33"/>
    <mergeCell ref="A48:E48"/>
    <mergeCell ref="F48:N48"/>
    <mergeCell ref="A49:N49"/>
    <mergeCell ref="A50:E50"/>
    <mergeCell ref="F50:N50"/>
    <mergeCell ref="A51:E51"/>
    <mergeCell ref="F51:N51"/>
    <mergeCell ref="A43:N43"/>
    <mergeCell ref="A44:N44"/>
    <mergeCell ref="A45:N45"/>
    <mergeCell ref="A46:E46"/>
    <mergeCell ref="F46:N46"/>
    <mergeCell ref="A47:E47"/>
    <mergeCell ref="F47:N47"/>
    <mergeCell ref="A38:E38"/>
    <mergeCell ref="F38:N38"/>
    <mergeCell ref="A39:N39"/>
    <mergeCell ref="A40:N40"/>
    <mergeCell ref="A41:N41"/>
    <mergeCell ref="A42:N42"/>
    <mergeCell ref="A32:N32"/>
    <mergeCell ref="A34:N34"/>
    <mergeCell ref="A35:N35"/>
    <mergeCell ref="A36:N36"/>
    <mergeCell ref="A37:E37"/>
    <mergeCell ref="F37:N37"/>
    <mergeCell ref="A31:N31"/>
    <mergeCell ref="A21:N21"/>
    <mergeCell ref="A22:N22"/>
    <mergeCell ref="A23:E23"/>
    <mergeCell ref="F23:N23"/>
    <mergeCell ref="A24:E24"/>
    <mergeCell ref="F24:N24"/>
    <mergeCell ref="A25:N25"/>
    <mergeCell ref="A26:E26"/>
    <mergeCell ref="F26:N26"/>
    <mergeCell ref="A29:N29"/>
    <mergeCell ref="A30:N30"/>
    <mergeCell ref="A18:E18"/>
    <mergeCell ref="F18:N18"/>
    <mergeCell ref="A19:E19"/>
    <mergeCell ref="F19:N19"/>
    <mergeCell ref="A20:E20"/>
    <mergeCell ref="F20:N20"/>
    <mergeCell ref="A17:E17"/>
    <mergeCell ref="F17:N17"/>
    <mergeCell ref="A11:E11"/>
    <mergeCell ref="F11:N11"/>
    <mergeCell ref="A12:E12"/>
    <mergeCell ref="F12:N12"/>
    <mergeCell ref="A13:E13"/>
    <mergeCell ref="F13:N13"/>
    <mergeCell ref="A14:N14"/>
    <mergeCell ref="A15:E15"/>
    <mergeCell ref="F15:N15"/>
    <mergeCell ref="A16:E16"/>
    <mergeCell ref="F16:N16"/>
    <mergeCell ref="A10:E10"/>
    <mergeCell ref="F10:N10"/>
    <mergeCell ref="A1:N1"/>
    <mergeCell ref="A2:N2"/>
    <mergeCell ref="A3:N3"/>
    <mergeCell ref="A4:N4"/>
    <mergeCell ref="A5:E5"/>
    <mergeCell ref="F5:N5"/>
    <mergeCell ref="A6:E6"/>
    <mergeCell ref="F6:N6"/>
    <mergeCell ref="A7:N7"/>
    <mergeCell ref="A8:N8"/>
    <mergeCell ref="A9:N9"/>
  </mergeCells>
  <conditionalFormatting sqref="B28:N28">
    <cfRule type="cellIs" dxfId="10" priority="3" operator="equal">
      <formula>3</formula>
    </cfRule>
    <cfRule type="cellIs" dxfId="9" priority="4" operator="equal">
      <formula>2</formula>
    </cfRule>
  </conditionalFormatting>
  <conditionalFormatting sqref="F26">
    <cfRule type="cellIs" dxfId="8" priority="1" operator="equal">
      <formula>3</formula>
    </cfRule>
    <cfRule type="cellIs" dxfId="7" priority="2" operator="equal">
      <formula>2</formula>
    </cfRule>
  </conditionalFormatting>
  <hyperlinks>
    <hyperlink ref="A29:N29" r:id="rId1" location="f5024263" display="Profesní rizika" xr:uid="{E446CF1C-4294-44F4-8687-F312A740D60B}"/>
  </hyperlinks>
  <pageMargins left="0.31496062992125984" right="0.31496062992125984" top="0.59055118110236227" bottom="0.59055118110236227" header="0.31496062992125984" footer="0.31496062992125984"/>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xr:uid="{280ED5EC-FEC2-4F4A-8FD4-07865B952CD6}">
          <x14:formula1>
            <xm:f>'Pomocná tabulka'!$A$36:$A$50</xm:f>
          </x14:formula1>
          <xm:sqref>F13:N13</xm:sqref>
        </x14:dataValidation>
        <x14:dataValidation type="list" allowBlank="1" showInputMessage="1" showErrorMessage="1" xr:uid="{5A65D19F-02B2-4920-8EB6-1FCA5F762FA6}">
          <x14:formula1>
            <xm:f>'Pracovní pozice'!$A$1:$A$74</xm:f>
          </x14:formula1>
          <xm:sqref>F18:N18</xm:sqref>
        </x14:dataValidation>
        <x14:dataValidation type="list" allowBlank="1" showInputMessage="1" showErrorMessage="1" xr:uid="{607D3EBC-59C2-4F35-AA5C-93D679A755E1}">
          <x14:formula1>
            <xm:f>'Pomocná tabulka'!$A$14:$A$15</xm:f>
          </x14:formula1>
          <xm:sqref>F6:N6</xm:sqref>
        </x14:dataValidation>
        <x14:dataValidation type="list" allowBlank="1" showInputMessage="1" showErrorMessage="1" xr:uid="{09832893-DA39-4F76-B7BE-606C277FE26A}">
          <x14:formula1>
            <xm:f>'Pomocná tabulka'!$A$10:$A$13</xm:f>
          </x14:formula1>
          <xm:sqref>F23:N23</xm:sqref>
        </x14:dataValidation>
        <x14:dataValidation type="list" allowBlank="1" showInputMessage="1" showErrorMessage="1" xr:uid="{6A394F30-B5D1-4796-8E33-07A8B9E90B90}">
          <x14:formula1>
            <xm:f>'Pomocná tabulka'!$A$4:$A$9</xm:f>
          </x14:formula1>
          <xm:sqref>F5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0009D-F448-46B3-8C6E-6D0786F4B003}">
  <dimension ref="A1:N52"/>
  <sheetViews>
    <sheetView view="pageBreakPreview" topLeftCell="A26" zoomScale="120" zoomScaleNormal="130" zoomScaleSheetLayoutView="120" workbookViewId="0">
      <selection activeCell="Q35" sqref="Q35"/>
    </sheetView>
  </sheetViews>
  <sheetFormatPr defaultRowHeight="14.4" x14ac:dyDescent="0.3"/>
  <cols>
    <col min="1" max="1" width="16.33203125" customWidth="1"/>
    <col min="2" max="14" width="6.109375" customWidth="1"/>
  </cols>
  <sheetData>
    <row r="1" spans="1:14" ht="40.200000000000003" customHeight="1" x14ac:dyDescent="0.3">
      <c r="A1" s="49" t="s">
        <v>60</v>
      </c>
      <c r="B1" s="50"/>
      <c r="C1" s="50"/>
      <c r="D1" s="50"/>
      <c r="E1" s="50"/>
      <c r="F1" s="50"/>
      <c r="G1" s="50"/>
      <c r="H1" s="50"/>
      <c r="I1" s="50"/>
      <c r="J1" s="50"/>
      <c r="K1" s="50"/>
      <c r="L1" s="50"/>
      <c r="M1" s="50"/>
      <c r="N1" s="51"/>
    </row>
    <row r="2" spans="1:14" ht="19.95" customHeight="1" x14ac:dyDescent="0.3">
      <c r="A2" s="52" t="s">
        <v>61</v>
      </c>
      <c r="B2" s="53"/>
      <c r="C2" s="53"/>
      <c r="D2" s="53"/>
      <c r="E2" s="53"/>
      <c r="F2" s="53"/>
      <c r="G2" s="53"/>
      <c r="H2" s="53"/>
      <c r="I2" s="53"/>
      <c r="J2" s="53"/>
      <c r="K2" s="53"/>
      <c r="L2" s="53"/>
      <c r="M2" s="53"/>
      <c r="N2" s="53"/>
    </row>
    <row r="3" spans="1:14" ht="30" customHeight="1" x14ac:dyDescent="0.3">
      <c r="A3" s="54" t="s">
        <v>254</v>
      </c>
      <c r="B3" s="55"/>
      <c r="C3" s="55"/>
      <c r="D3" s="55"/>
      <c r="E3" s="55"/>
      <c r="F3" s="55"/>
      <c r="G3" s="55"/>
      <c r="H3" s="55"/>
      <c r="I3" s="55"/>
      <c r="J3" s="55"/>
      <c r="K3" s="55"/>
      <c r="L3" s="55"/>
      <c r="M3" s="55"/>
      <c r="N3" s="56"/>
    </row>
    <row r="4" spans="1:14" ht="19.95" customHeight="1" x14ac:dyDescent="0.3">
      <c r="A4" s="57" t="s">
        <v>257</v>
      </c>
      <c r="B4" s="55"/>
      <c r="C4" s="55"/>
      <c r="D4" s="55"/>
      <c r="E4" s="55"/>
      <c r="F4" s="55"/>
      <c r="G4" s="55"/>
      <c r="H4" s="55"/>
      <c r="I4" s="55"/>
      <c r="J4" s="55"/>
      <c r="K4" s="55"/>
      <c r="L4" s="55"/>
      <c r="M4" s="55"/>
      <c r="N4" s="56"/>
    </row>
    <row r="5" spans="1:14" ht="19.95" customHeight="1" x14ac:dyDescent="0.3">
      <c r="A5" s="45" t="s">
        <v>152</v>
      </c>
      <c r="B5" s="45"/>
      <c r="C5" s="45"/>
      <c r="D5" s="46"/>
      <c r="E5" s="46"/>
      <c r="F5" s="58" t="s">
        <v>41</v>
      </c>
      <c r="G5" s="59"/>
      <c r="H5" s="59"/>
      <c r="I5" s="59"/>
      <c r="J5" s="59"/>
      <c r="K5" s="59"/>
      <c r="L5" s="59"/>
      <c r="M5" s="59"/>
      <c r="N5" s="59"/>
    </row>
    <row r="6" spans="1:14" ht="19.95" customHeight="1" x14ac:dyDescent="0.3">
      <c r="A6" s="45" t="s">
        <v>251</v>
      </c>
      <c r="B6" s="45"/>
      <c r="C6" s="45"/>
      <c r="D6" s="46"/>
      <c r="E6" s="46"/>
      <c r="F6" s="58" t="s">
        <v>2</v>
      </c>
      <c r="G6" s="59"/>
      <c r="H6" s="59"/>
      <c r="I6" s="59"/>
      <c r="J6" s="59"/>
      <c r="K6" s="59"/>
      <c r="L6" s="59"/>
      <c r="M6" s="59"/>
      <c r="N6" s="59"/>
    </row>
    <row r="7" spans="1:14" ht="19.95" customHeight="1" x14ac:dyDescent="0.3">
      <c r="A7" s="60" t="s">
        <v>62</v>
      </c>
      <c r="B7" s="53"/>
      <c r="C7" s="53"/>
      <c r="D7" s="53"/>
      <c r="E7" s="53"/>
      <c r="F7" s="53"/>
      <c r="G7" s="53"/>
      <c r="H7" s="53"/>
      <c r="I7" s="53"/>
      <c r="J7" s="53"/>
      <c r="K7" s="53"/>
      <c r="L7" s="53"/>
      <c r="M7" s="53"/>
      <c r="N7" s="53"/>
    </row>
    <row r="8" spans="1:14" ht="19.95" customHeight="1" x14ac:dyDescent="0.3">
      <c r="A8" s="61"/>
      <c r="B8" s="61"/>
      <c r="C8" s="61"/>
      <c r="D8" s="61"/>
      <c r="E8" s="61"/>
      <c r="F8" s="61"/>
      <c r="G8" s="61"/>
      <c r="H8" s="61"/>
      <c r="I8" s="61"/>
      <c r="J8" s="61"/>
      <c r="K8" s="61"/>
      <c r="L8" s="61"/>
      <c r="M8" s="61"/>
      <c r="N8" s="61"/>
    </row>
    <row r="9" spans="1:14" ht="19.95" customHeight="1" x14ac:dyDescent="0.3">
      <c r="A9" s="60" t="s">
        <v>63</v>
      </c>
      <c r="B9" s="53"/>
      <c r="C9" s="53"/>
      <c r="D9" s="53"/>
      <c r="E9" s="53"/>
      <c r="F9" s="53"/>
      <c r="G9" s="53"/>
      <c r="H9" s="53"/>
      <c r="I9" s="53"/>
      <c r="J9" s="53"/>
      <c r="K9" s="53"/>
      <c r="L9" s="53"/>
      <c r="M9" s="53"/>
      <c r="N9" s="53"/>
    </row>
    <row r="10" spans="1:14" ht="19.95" customHeight="1" x14ac:dyDescent="0.3">
      <c r="A10" s="45" t="s">
        <v>64</v>
      </c>
      <c r="B10" s="45"/>
      <c r="C10" s="45"/>
      <c r="D10" s="46"/>
      <c r="E10" s="46"/>
      <c r="F10" s="47" t="s">
        <v>68</v>
      </c>
      <c r="G10" s="48"/>
      <c r="H10" s="48"/>
      <c r="I10" s="48"/>
      <c r="J10" s="48"/>
      <c r="K10" s="48"/>
      <c r="L10" s="48"/>
      <c r="M10" s="48"/>
      <c r="N10" s="48"/>
    </row>
    <row r="11" spans="1:14" ht="19.95" customHeight="1" x14ac:dyDescent="0.3">
      <c r="A11" s="45" t="s">
        <v>65</v>
      </c>
      <c r="B11" s="45"/>
      <c r="C11" s="45"/>
      <c r="D11" s="46"/>
      <c r="E11" s="46"/>
      <c r="F11" s="66" t="s">
        <v>67</v>
      </c>
      <c r="G11" s="67"/>
      <c r="H11" s="67"/>
      <c r="I11" s="67"/>
      <c r="J11" s="67"/>
      <c r="K11" s="67"/>
      <c r="L11" s="67"/>
      <c r="M11" s="67"/>
      <c r="N11" s="67"/>
    </row>
    <row r="12" spans="1:14" ht="19.95" customHeight="1" x14ac:dyDescent="0.3">
      <c r="A12" s="45" t="s">
        <v>66</v>
      </c>
      <c r="B12" s="45"/>
      <c r="C12" s="45"/>
      <c r="D12" s="46"/>
      <c r="E12" s="46"/>
      <c r="F12" s="66">
        <v>60076658</v>
      </c>
      <c r="G12" s="67"/>
      <c r="H12" s="67"/>
      <c r="I12" s="67"/>
      <c r="J12" s="67"/>
      <c r="K12" s="67"/>
      <c r="L12" s="67"/>
      <c r="M12" s="67"/>
      <c r="N12" s="67"/>
    </row>
    <row r="13" spans="1:14" ht="19.95" customHeight="1" x14ac:dyDescent="0.3">
      <c r="A13" s="45" t="s">
        <v>250</v>
      </c>
      <c r="B13" s="45"/>
      <c r="C13" s="45"/>
      <c r="D13" s="46"/>
      <c r="E13" s="46"/>
      <c r="F13" s="66" t="s">
        <v>239</v>
      </c>
      <c r="G13" s="67"/>
      <c r="H13" s="67"/>
      <c r="I13" s="67"/>
      <c r="J13" s="67"/>
      <c r="K13" s="67"/>
      <c r="L13" s="67"/>
      <c r="M13" s="67"/>
      <c r="N13" s="67"/>
    </row>
    <row r="14" spans="1:14" ht="19.95" customHeight="1" x14ac:dyDescent="0.3">
      <c r="A14" s="60" t="s">
        <v>69</v>
      </c>
      <c r="B14" s="53"/>
      <c r="C14" s="53"/>
      <c r="D14" s="53"/>
      <c r="E14" s="53"/>
      <c r="F14" s="53"/>
      <c r="G14" s="53"/>
      <c r="H14" s="53"/>
      <c r="I14" s="53"/>
      <c r="J14" s="53"/>
      <c r="K14" s="53"/>
      <c r="L14" s="53"/>
      <c r="M14" s="53"/>
      <c r="N14" s="53"/>
    </row>
    <row r="15" spans="1:14" ht="19.95" customHeight="1" x14ac:dyDescent="0.3">
      <c r="A15" s="45" t="s">
        <v>70</v>
      </c>
      <c r="B15" s="45"/>
      <c r="C15" s="45"/>
      <c r="D15" s="46"/>
      <c r="E15" s="46"/>
      <c r="F15" s="66"/>
      <c r="G15" s="65"/>
      <c r="H15" s="65"/>
      <c r="I15" s="65"/>
      <c r="J15" s="65"/>
      <c r="K15" s="65"/>
      <c r="L15" s="65"/>
      <c r="M15" s="65"/>
      <c r="N15" s="65"/>
    </row>
    <row r="16" spans="1:14" ht="19.95" customHeight="1" x14ac:dyDescent="0.3">
      <c r="A16" s="45" t="s">
        <v>3</v>
      </c>
      <c r="B16" s="45"/>
      <c r="C16" s="45"/>
      <c r="D16" s="46"/>
      <c r="E16" s="46"/>
      <c r="F16" s="66"/>
      <c r="G16" s="65"/>
      <c r="H16" s="65"/>
      <c r="I16" s="65"/>
      <c r="J16" s="65"/>
      <c r="K16" s="65"/>
      <c r="L16" s="65"/>
      <c r="M16" s="65"/>
      <c r="N16" s="65"/>
    </row>
    <row r="17" spans="1:14" ht="30" customHeight="1" x14ac:dyDescent="0.3">
      <c r="A17" s="62" t="s">
        <v>71</v>
      </c>
      <c r="B17" s="62"/>
      <c r="C17" s="62"/>
      <c r="D17" s="63"/>
      <c r="E17" s="63"/>
      <c r="F17" s="64"/>
      <c r="G17" s="65"/>
      <c r="H17" s="65"/>
      <c r="I17" s="65"/>
      <c r="J17" s="65"/>
      <c r="K17" s="65"/>
      <c r="L17" s="65"/>
      <c r="M17" s="65"/>
      <c r="N17" s="65"/>
    </row>
    <row r="18" spans="1:14" ht="30" customHeight="1" x14ac:dyDescent="0.3">
      <c r="A18" s="45" t="s">
        <v>252</v>
      </c>
      <c r="B18" s="45"/>
      <c r="C18" s="45"/>
      <c r="D18" s="46"/>
      <c r="E18" s="46"/>
      <c r="F18" s="68" t="s">
        <v>35</v>
      </c>
      <c r="G18" s="69"/>
      <c r="H18" s="69"/>
      <c r="I18" s="69"/>
      <c r="J18" s="69"/>
      <c r="K18" s="69"/>
      <c r="L18" s="69"/>
      <c r="M18" s="69"/>
      <c r="N18" s="69"/>
    </row>
    <row r="19" spans="1:14" ht="30" customHeight="1" x14ac:dyDescent="0.3">
      <c r="A19" s="62" t="s">
        <v>153</v>
      </c>
      <c r="B19" s="62"/>
      <c r="C19" s="62"/>
      <c r="D19" s="63"/>
      <c r="E19" s="63"/>
      <c r="F19" s="58" t="s">
        <v>124</v>
      </c>
      <c r="G19" s="70"/>
      <c r="H19" s="70"/>
      <c r="I19" s="70"/>
      <c r="J19" s="70"/>
      <c r="K19" s="70"/>
      <c r="L19" s="70"/>
      <c r="M19" s="70"/>
      <c r="N19" s="70"/>
    </row>
    <row r="20" spans="1:14" ht="19.95" customHeight="1" x14ac:dyDescent="0.3">
      <c r="A20" s="45" t="s">
        <v>145</v>
      </c>
      <c r="B20" s="45"/>
      <c r="C20" s="45"/>
      <c r="D20" s="46"/>
      <c r="E20" s="46"/>
      <c r="F20" s="66"/>
      <c r="G20" s="65"/>
      <c r="H20" s="65"/>
      <c r="I20" s="65"/>
      <c r="J20" s="65"/>
      <c r="K20" s="65"/>
      <c r="L20" s="65"/>
      <c r="M20" s="65"/>
      <c r="N20" s="65"/>
    </row>
    <row r="21" spans="1:14" ht="19.95" customHeight="1" x14ac:dyDescent="0.3">
      <c r="A21" s="60" t="s">
        <v>144</v>
      </c>
      <c r="B21" s="53"/>
      <c r="C21" s="53"/>
      <c r="D21" s="53"/>
      <c r="E21" s="53"/>
      <c r="F21" s="53"/>
      <c r="G21" s="53"/>
      <c r="H21" s="53"/>
      <c r="I21" s="53"/>
      <c r="J21" s="53"/>
      <c r="K21" s="53"/>
      <c r="L21" s="53"/>
      <c r="M21" s="53"/>
      <c r="N21" s="53"/>
    </row>
    <row r="22" spans="1:14" ht="70.05" customHeight="1" x14ac:dyDescent="0.3">
      <c r="A22" s="61"/>
      <c r="B22" s="61"/>
      <c r="C22" s="61"/>
      <c r="D22" s="61"/>
      <c r="E22" s="61"/>
      <c r="F22" s="61"/>
      <c r="G22" s="61"/>
      <c r="H22" s="61"/>
      <c r="I22" s="61"/>
      <c r="J22" s="61"/>
      <c r="K22" s="61"/>
      <c r="L22" s="61"/>
      <c r="M22" s="61"/>
      <c r="N22" s="61"/>
    </row>
    <row r="23" spans="1:14" ht="19.95" customHeight="1" x14ac:dyDescent="0.3">
      <c r="A23" s="45" t="s">
        <v>253</v>
      </c>
      <c r="B23" s="45"/>
      <c r="C23" s="45"/>
      <c r="D23" s="46"/>
      <c r="E23" s="46"/>
      <c r="F23" s="58"/>
      <c r="G23" s="70"/>
      <c r="H23" s="70"/>
      <c r="I23" s="70"/>
      <c r="J23" s="70"/>
      <c r="K23" s="70"/>
      <c r="L23" s="70"/>
      <c r="M23" s="70"/>
      <c r="N23" s="70"/>
    </row>
    <row r="24" spans="1:14" ht="19.95" customHeight="1" x14ac:dyDescent="0.3">
      <c r="A24" s="45" t="s">
        <v>150</v>
      </c>
      <c r="B24" s="45"/>
      <c r="C24" s="45"/>
      <c r="D24" s="46"/>
      <c r="E24" s="46"/>
      <c r="F24" s="66"/>
      <c r="G24" s="65"/>
      <c r="H24" s="65"/>
      <c r="I24" s="65"/>
      <c r="J24" s="65"/>
      <c r="K24" s="65"/>
      <c r="L24" s="65"/>
      <c r="M24" s="65"/>
      <c r="N24" s="65"/>
    </row>
    <row r="25" spans="1:14" s="5" customFormat="1" ht="19.95" customHeight="1" x14ac:dyDescent="0.3">
      <c r="A25" s="71" t="s">
        <v>151</v>
      </c>
      <c r="B25" s="71"/>
      <c r="C25" s="71"/>
      <c r="D25" s="71"/>
      <c r="E25" s="71"/>
      <c r="F25" s="71"/>
      <c r="G25" s="71"/>
      <c r="H25" s="71"/>
      <c r="I25" s="71"/>
      <c r="J25" s="71"/>
      <c r="K25" s="71"/>
      <c r="L25" s="71"/>
      <c r="M25" s="71"/>
      <c r="N25" s="71"/>
    </row>
    <row r="26" spans="1:14" s="5" customFormat="1" ht="19.95" customHeight="1" x14ac:dyDescent="0.3">
      <c r="A26" s="45" t="s">
        <v>165</v>
      </c>
      <c r="B26" s="45"/>
      <c r="C26" s="45"/>
      <c r="D26" s="46"/>
      <c r="E26" s="46"/>
      <c r="F26" s="85">
        <f>VLOOKUP($F$19,Tabulka82511[[#All],[Zařazení prací do kategorií]:[Opatření]],2,0)</f>
        <v>2</v>
      </c>
      <c r="G26" s="86"/>
      <c r="H26" s="86"/>
      <c r="I26" s="86"/>
      <c r="J26" s="86"/>
      <c r="K26" s="86"/>
      <c r="L26" s="86"/>
      <c r="M26" s="86"/>
      <c r="N26" s="86"/>
    </row>
    <row r="27" spans="1:14" s="5" customFormat="1" ht="63" customHeight="1" x14ac:dyDescent="0.3">
      <c r="A27" s="38" t="s">
        <v>7</v>
      </c>
      <c r="B27" s="40" t="s">
        <v>154</v>
      </c>
      <c r="C27" s="40" t="s">
        <v>157</v>
      </c>
      <c r="D27" s="40" t="s">
        <v>155</v>
      </c>
      <c r="E27" s="40" t="s">
        <v>260</v>
      </c>
      <c r="F27" s="40" t="s">
        <v>156</v>
      </c>
      <c r="G27" s="40" t="s">
        <v>158</v>
      </c>
      <c r="H27" s="40" t="s">
        <v>159</v>
      </c>
      <c r="I27" s="40" t="s">
        <v>160</v>
      </c>
      <c r="J27" s="40" t="s">
        <v>161</v>
      </c>
      <c r="K27" s="40" t="s">
        <v>162</v>
      </c>
      <c r="L27" s="40" t="s">
        <v>163</v>
      </c>
      <c r="M27" s="40" t="s">
        <v>261</v>
      </c>
      <c r="N27" s="40" t="s">
        <v>164</v>
      </c>
    </row>
    <row r="28" spans="1:14" s="5" customFormat="1" ht="19.95" customHeight="1" x14ac:dyDescent="0.3">
      <c r="A28" s="38" t="s">
        <v>8</v>
      </c>
      <c r="B28" s="39">
        <f>VLOOKUP($F$19,Tabulka82511[[#All],[Zařazení prací do kategorií]:[Opatření]],3,0)</f>
        <v>1</v>
      </c>
      <c r="C28" s="39">
        <f>VLOOKUP($F$19,Tabulka82511[[#All],[Zařazení prací do kategorií]:[Opatření]],4,0)</f>
        <v>2</v>
      </c>
      <c r="D28" s="39">
        <f>VLOOKUP($F$19,Tabulka82511[[#All],[Zařazení prací do kategorií]:[Opatření]],5,0)</f>
        <v>1</v>
      </c>
      <c r="E28" s="39">
        <f>VLOOKUP($F$19,Tabulka82511[[#All],[Zařazení prací do kategorií]:[Opatření]],6,0)</f>
        <v>1</v>
      </c>
      <c r="F28" s="39">
        <f>VLOOKUP($F$19,Tabulka82511[[#All],[Zařazení prací do kategorií]:[Opatření]],7,0)</f>
        <v>1</v>
      </c>
      <c r="G28" s="39">
        <f>VLOOKUP($F$19,Tabulka82511[[#All],[Zařazení prací do kategorií]:[Opatření]],8,0)</f>
        <v>2</v>
      </c>
      <c r="H28" s="39">
        <f>VLOOKUP($F$19,Tabulka82511[[#All],[Zařazení prací do kategorií]:[Opatření]],9,0)</f>
        <v>1</v>
      </c>
      <c r="I28" s="39">
        <f>VLOOKUP($F$19,Tabulka82511[[#All],[Zařazení prací do kategorií]:[Opatření]],10,0)</f>
        <v>1</v>
      </c>
      <c r="J28" s="39">
        <f>VLOOKUP($F$19,Tabulka82511[[#All],[Zařazení prací do kategorií]:[Opatření]],11,0)</f>
        <v>1</v>
      </c>
      <c r="K28" s="39">
        <f>VLOOKUP($F$19,Tabulka82511[[#All],[Zařazení prací do kategorií]:[Opatření]],12,0)</f>
        <v>1</v>
      </c>
      <c r="L28" s="39">
        <f>VLOOKUP($F$19,Tabulka82511[[#All],[Zařazení prací do kategorií]:[Opatření]],13,0)</f>
        <v>1</v>
      </c>
      <c r="M28" s="39">
        <f>VLOOKUP($F$19,Tabulka82511[[#All],[Zařazení prací do kategorií]:[Opatření]],14,0)</f>
        <v>2</v>
      </c>
      <c r="N28" s="39">
        <f>VLOOKUP($F$19,Tabulka82511[[#All],[Zařazení prací do kategorií]:[Opatření]],16,0)</f>
        <v>0</v>
      </c>
    </row>
    <row r="29" spans="1:14" s="5" customFormat="1" ht="19.95" customHeight="1" x14ac:dyDescent="0.3">
      <c r="A29" s="73" t="s">
        <v>166</v>
      </c>
      <c r="B29" s="73"/>
      <c r="C29" s="73"/>
      <c r="D29" s="73"/>
      <c r="E29" s="73"/>
      <c r="F29" s="73"/>
      <c r="G29" s="73"/>
      <c r="H29" s="73"/>
      <c r="I29" s="73"/>
      <c r="J29" s="73"/>
      <c r="K29" s="73"/>
      <c r="L29" s="73"/>
      <c r="M29" s="73"/>
      <c r="N29" s="73"/>
    </row>
    <row r="30" spans="1:14" s="5" customFormat="1" ht="40.049999999999997" customHeight="1" x14ac:dyDescent="0.3">
      <c r="A30" s="61"/>
      <c r="B30" s="61"/>
      <c r="C30" s="61"/>
      <c r="D30" s="61"/>
      <c r="E30" s="61"/>
      <c r="F30" s="61"/>
      <c r="G30" s="61"/>
      <c r="H30" s="61"/>
      <c r="I30" s="61"/>
      <c r="J30" s="61"/>
      <c r="K30" s="61"/>
      <c r="L30" s="61"/>
      <c r="M30" s="61"/>
      <c r="N30" s="61"/>
    </row>
    <row r="31" spans="1:14" ht="19.95" customHeight="1" x14ac:dyDescent="0.3">
      <c r="A31" s="60" t="s">
        <v>167</v>
      </c>
      <c r="B31" s="53"/>
      <c r="C31" s="53"/>
      <c r="D31" s="53"/>
      <c r="E31" s="53"/>
      <c r="F31" s="53"/>
      <c r="G31" s="53"/>
      <c r="H31" s="53"/>
      <c r="I31" s="53"/>
      <c r="J31" s="53"/>
      <c r="K31" s="53"/>
      <c r="L31" s="53"/>
      <c r="M31" s="53"/>
      <c r="N31" s="53"/>
    </row>
    <row r="32" spans="1:14" ht="39.6" customHeight="1" x14ac:dyDescent="0.3">
      <c r="A32" s="74"/>
      <c r="B32" s="74"/>
      <c r="C32" s="74"/>
      <c r="D32" s="74"/>
      <c r="E32" s="74"/>
      <c r="F32" s="74"/>
      <c r="G32" s="74"/>
      <c r="H32" s="74"/>
      <c r="I32" s="74"/>
      <c r="J32" s="74"/>
      <c r="K32" s="74"/>
      <c r="L32" s="74"/>
      <c r="M32" s="74"/>
      <c r="N32" s="74"/>
    </row>
    <row r="33" spans="1:14" ht="39.6" customHeight="1" thickBot="1" x14ac:dyDescent="0.35">
      <c r="A33" s="79" t="s">
        <v>262</v>
      </c>
      <c r="B33" s="79"/>
      <c r="C33" s="79"/>
      <c r="D33" s="80"/>
      <c r="E33" s="80"/>
      <c r="F33" s="81"/>
      <c r="G33" s="82"/>
      <c r="H33" s="82"/>
      <c r="I33" s="82"/>
      <c r="J33" s="82"/>
      <c r="K33" s="82"/>
      <c r="L33" s="82"/>
      <c r="M33" s="82"/>
      <c r="N33" s="82"/>
    </row>
    <row r="34" spans="1:14" ht="30" customHeight="1" thickTop="1" x14ac:dyDescent="0.3">
      <c r="A34" s="75" t="s">
        <v>255</v>
      </c>
      <c r="B34" s="76"/>
      <c r="C34" s="76"/>
      <c r="D34" s="76"/>
      <c r="E34" s="76"/>
      <c r="F34" s="76"/>
      <c r="G34" s="76"/>
      <c r="H34" s="76"/>
      <c r="I34" s="76"/>
      <c r="J34" s="76"/>
      <c r="K34" s="76"/>
      <c r="L34" s="76"/>
      <c r="M34" s="76"/>
      <c r="N34" s="76"/>
    </row>
    <row r="35" spans="1:14" ht="19.95" customHeight="1" x14ac:dyDescent="0.3">
      <c r="A35" s="77" t="s">
        <v>256</v>
      </c>
      <c r="B35" s="78"/>
      <c r="C35" s="78"/>
      <c r="D35" s="78"/>
      <c r="E35" s="78"/>
      <c r="F35" s="78"/>
      <c r="G35" s="78"/>
      <c r="H35" s="78"/>
      <c r="I35" s="78"/>
      <c r="J35" s="78"/>
      <c r="K35" s="78"/>
      <c r="L35" s="78"/>
      <c r="M35" s="78"/>
      <c r="N35" s="78"/>
    </row>
    <row r="36" spans="1:14" ht="19.95" customHeight="1" x14ac:dyDescent="0.3">
      <c r="A36" s="60" t="s">
        <v>258</v>
      </c>
      <c r="B36" s="53"/>
      <c r="C36" s="53"/>
      <c r="D36" s="53"/>
      <c r="E36" s="53"/>
      <c r="F36" s="53"/>
      <c r="G36" s="53"/>
      <c r="H36" s="53"/>
      <c r="I36" s="53"/>
      <c r="J36" s="53"/>
      <c r="K36" s="53"/>
      <c r="L36" s="53"/>
      <c r="M36" s="53"/>
      <c r="N36" s="53"/>
    </row>
    <row r="37" spans="1:14" ht="19.95" customHeight="1" x14ac:dyDescent="0.3">
      <c r="A37" s="45" t="s">
        <v>65</v>
      </c>
      <c r="B37" s="45"/>
      <c r="C37" s="45"/>
      <c r="D37" s="46"/>
      <c r="E37" s="46"/>
      <c r="F37" s="66"/>
      <c r="G37" s="67"/>
      <c r="H37" s="67"/>
      <c r="I37" s="67"/>
      <c r="J37" s="67"/>
      <c r="K37" s="67"/>
      <c r="L37" s="67"/>
      <c r="M37" s="67"/>
      <c r="N37" s="67"/>
    </row>
    <row r="38" spans="1:14" ht="19.95" customHeight="1" x14ac:dyDescent="0.3">
      <c r="A38" s="45" t="s">
        <v>66</v>
      </c>
      <c r="B38" s="45"/>
      <c r="C38" s="45"/>
      <c r="D38" s="46"/>
      <c r="E38" s="46"/>
      <c r="F38" s="66"/>
      <c r="G38" s="67"/>
      <c r="H38" s="67"/>
      <c r="I38" s="67"/>
      <c r="J38" s="67"/>
      <c r="K38" s="67"/>
      <c r="L38" s="67"/>
      <c r="M38" s="67"/>
      <c r="N38" s="67"/>
    </row>
    <row r="39" spans="1:14" ht="19.95" customHeight="1" x14ac:dyDescent="0.3">
      <c r="A39" s="60" t="s">
        <v>168</v>
      </c>
      <c r="B39" s="53"/>
      <c r="C39" s="53"/>
      <c r="D39" s="53"/>
      <c r="E39" s="53"/>
      <c r="F39" s="53"/>
      <c r="G39" s="53"/>
      <c r="H39" s="53"/>
      <c r="I39" s="53"/>
      <c r="J39" s="53"/>
      <c r="K39" s="53"/>
      <c r="L39" s="53"/>
      <c r="M39" s="53"/>
      <c r="N39" s="53"/>
    </row>
    <row r="40" spans="1:14" ht="19.95" customHeight="1" x14ac:dyDescent="0.3">
      <c r="A40" s="60" t="s">
        <v>169</v>
      </c>
      <c r="B40" s="53"/>
      <c r="C40" s="53"/>
      <c r="D40" s="53"/>
      <c r="E40" s="53"/>
      <c r="F40" s="53"/>
      <c r="G40" s="53"/>
      <c r="H40" s="53"/>
      <c r="I40" s="53"/>
      <c r="J40" s="53"/>
      <c r="K40" s="53"/>
      <c r="L40" s="53"/>
      <c r="M40" s="53"/>
      <c r="N40" s="53"/>
    </row>
    <row r="41" spans="1:14" ht="19.95" customHeight="1" x14ac:dyDescent="0.3">
      <c r="A41" s="60" t="s">
        <v>170</v>
      </c>
      <c r="B41" s="53"/>
      <c r="C41" s="53"/>
      <c r="D41" s="53"/>
      <c r="E41" s="53"/>
      <c r="F41" s="53"/>
      <c r="G41" s="53"/>
      <c r="H41" s="53"/>
      <c r="I41" s="53"/>
      <c r="J41" s="53"/>
      <c r="K41" s="53"/>
      <c r="L41" s="53"/>
      <c r="M41" s="53"/>
      <c r="N41" s="53"/>
    </row>
    <row r="42" spans="1:14" ht="30" customHeight="1" x14ac:dyDescent="0.3">
      <c r="A42" s="60" t="s">
        <v>171</v>
      </c>
      <c r="B42" s="53"/>
      <c r="C42" s="53"/>
      <c r="D42" s="53"/>
      <c r="E42" s="53"/>
      <c r="F42" s="53"/>
      <c r="G42" s="53"/>
      <c r="H42" s="53"/>
      <c r="I42" s="53"/>
      <c r="J42" s="53"/>
      <c r="K42" s="53"/>
      <c r="L42" s="53"/>
      <c r="M42" s="53"/>
      <c r="N42" s="53"/>
    </row>
    <row r="43" spans="1:14" ht="60" customHeight="1" x14ac:dyDescent="0.3">
      <c r="A43" s="74"/>
      <c r="B43" s="74"/>
      <c r="C43" s="74"/>
      <c r="D43" s="74"/>
      <c r="E43" s="74"/>
      <c r="F43" s="74"/>
      <c r="G43" s="74"/>
      <c r="H43" s="74"/>
      <c r="I43" s="74"/>
      <c r="J43" s="74"/>
      <c r="K43" s="74"/>
      <c r="L43" s="74"/>
      <c r="M43" s="74"/>
      <c r="N43" s="74"/>
    </row>
    <row r="44" spans="1:14" ht="30" customHeight="1" x14ac:dyDescent="0.3">
      <c r="A44" s="60" t="s">
        <v>172</v>
      </c>
      <c r="B44" s="53"/>
      <c r="C44" s="53"/>
      <c r="D44" s="53"/>
      <c r="E44" s="53"/>
      <c r="F44" s="53"/>
      <c r="G44" s="53"/>
      <c r="H44" s="53"/>
      <c r="I44" s="53"/>
      <c r="J44" s="53"/>
      <c r="K44" s="53"/>
      <c r="L44" s="53"/>
      <c r="M44" s="53"/>
      <c r="N44" s="53"/>
    </row>
    <row r="45" spans="1:14" ht="60" customHeight="1" x14ac:dyDescent="0.3">
      <c r="A45" s="74"/>
      <c r="B45" s="74"/>
      <c r="C45" s="74"/>
      <c r="D45" s="74"/>
      <c r="E45" s="74"/>
      <c r="F45" s="74"/>
      <c r="G45" s="74"/>
      <c r="H45" s="74"/>
      <c r="I45" s="74"/>
      <c r="J45" s="74"/>
      <c r="K45" s="74"/>
      <c r="L45" s="74"/>
      <c r="M45" s="74"/>
      <c r="N45" s="74"/>
    </row>
    <row r="46" spans="1:14" ht="19.95" customHeight="1" x14ac:dyDescent="0.3">
      <c r="A46" s="45" t="s">
        <v>173</v>
      </c>
      <c r="B46" s="45"/>
      <c r="C46" s="45"/>
      <c r="D46" s="46"/>
      <c r="E46" s="46"/>
      <c r="F46" s="66"/>
      <c r="G46" s="65"/>
      <c r="H46" s="65"/>
      <c r="I46" s="65"/>
      <c r="J46" s="65"/>
      <c r="K46" s="65"/>
      <c r="L46" s="65"/>
      <c r="M46" s="65"/>
      <c r="N46" s="65"/>
    </row>
    <row r="47" spans="1:14" ht="19.95" customHeight="1" x14ac:dyDescent="0.3">
      <c r="A47" s="62" t="s">
        <v>178</v>
      </c>
      <c r="B47" s="62"/>
      <c r="C47" s="62"/>
      <c r="D47" s="63"/>
      <c r="E47" s="63"/>
      <c r="F47" s="66"/>
      <c r="G47" s="67"/>
      <c r="H47" s="67"/>
      <c r="I47" s="67"/>
      <c r="J47" s="67"/>
      <c r="K47" s="67"/>
      <c r="L47" s="67"/>
      <c r="M47" s="67"/>
      <c r="N47" s="67"/>
    </row>
    <row r="48" spans="1:14" ht="19.95" customHeight="1" x14ac:dyDescent="0.3">
      <c r="A48" s="45" t="s">
        <v>174</v>
      </c>
      <c r="B48" s="45"/>
      <c r="C48" s="45"/>
      <c r="D48" s="46"/>
      <c r="E48" s="46"/>
      <c r="F48" s="66"/>
      <c r="G48" s="67"/>
      <c r="H48" s="67"/>
      <c r="I48" s="67"/>
      <c r="J48" s="67"/>
      <c r="K48" s="67"/>
      <c r="L48" s="67"/>
      <c r="M48" s="67"/>
      <c r="N48" s="67"/>
    </row>
    <row r="49" spans="1:14" ht="85.8" customHeight="1" x14ac:dyDescent="0.3">
      <c r="A49" s="83" t="s">
        <v>259</v>
      </c>
      <c r="B49" s="84"/>
      <c r="C49" s="84"/>
      <c r="D49" s="84"/>
      <c r="E49" s="84"/>
      <c r="F49" s="84"/>
      <c r="G49" s="84"/>
      <c r="H49" s="84"/>
      <c r="I49" s="84"/>
      <c r="J49" s="84"/>
      <c r="K49" s="84"/>
      <c r="L49" s="84"/>
      <c r="M49" s="84"/>
      <c r="N49" s="84"/>
    </row>
    <row r="50" spans="1:14" ht="19.95" customHeight="1" x14ac:dyDescent="0.3">
      <c r="A50" s="45" t="s">
        <v>175</v>
      </c>
      <c r="B50" s="45"/>
      <c r="C50" s="45"/>
      <c r="D50" s="46"/>
      <c r="E50" s="46"/>
      <c r="F50" s="66"/>
      <c r="G50" s="65"/>
      <c r="H50" s="65"/>
      <c r="I50" s="65"/>
      <c r="J50" s="65"/>
      <c r="K50" s="65"/>
      <c r="L50" s="65"/>
      <c r="M50" s="65"/>
      <c r="N50" s="65"/>
    </row>
    <row r="51" spans="1:14" ht="19.95" customHeight="1" x14ac:dyDescent="0.3">
      <c r="A51" s="62" t="s">
        <v>176</v>
      </c>
      <c r="B51" s="62"/>
      <c r="C51" s="62"/>
      <c r="D51" s="63"/>
      <c r="E51" s="63"/>
      <c r="F51" s="66"/>
      <c r="G51" s="67"/>
      <c r="H51" s="67"/>
      <c r="I51" s="67"/>
      <c r="J51" s="67"/>
      <c r="K51" s="67"/>
      <c r="L51" s="67"/>
      <c r="M51" s="67"/>
      <c r="N51" s="67"/>
    </row>
    <row r="52" spans="1:14" ht="19.95" customHeight="1" x14ac:dyDescent="0.3">
      <c r="A52" s="45" t="s">
        <v>177</v>
      </c>
      <c r="B52" s="45"/>
      <c r="C52" s="45"/>
      <c r="D52" s="46"/>
      <c r="E52" s="46"/>
      <c r="F52" s="66"/>
      <c r="G52" s="67"/>
      <c r="H52" s="67"/>
      <c r="I52" s="67"/>
      <c r="J52" s="67"/>
      <c r="K52" s="67"/>
      <c r="L52" s="67"/>
      <c r="M52" s="67"/>
      <c r="N52" s="67"/>
    </row>
  </sheetData>
  <sheetProtection algorithmName="SHA-512" hashValue="kFZz8s3mArqiBRmfY623B/rh76bHV1QYEhm8cB7cpBdbZtOeuIu/iTbYrBYWygFHnz7zfPXKEIvBTZq/2HlpOQ==" saltValue="wSKa3jLG7STvkzme6l7tEQ==" spinCount="100000" sheet="1" objects="1" scenarios="1"/>
  <mergeCells count="74">
    <mergeCell ref="A21:N21"/>
    <mergeCell ref="A22:N22"/>
    <mergeCell ref="A6:E6"/>
    <mergeCell ref="F6:N6"/>
    <mergeCell ref="A7:N7"/>
    <mergeCell ref="A8:N8"/>
    <mergeCell ref="A9:N9"/>
    <mergeCell ref="A14:N14"/>
    <mergeCell ref="F19:N19"/>
    <mergeCell ref="F20:N20"/>
    <mergeCell ref="A19:E19"/>
    <mergeCell ref="A50:E50"/>
    <mergeCell ref="F50:N50"/>
    <mergeCell ref="A51:E51"/>
    <mergeCell ref="F51:N51"/>
    <mergeCell ref="A52:E52"/>
    <mergeCell ref="F52:N52"/>
    <mergeCell ref="A47:E47"/>
    <mergeCell ref="F47:N47"/>
    <mergeCell ref="A48:E48"/>
    <mergeCell ref="F48:N48"/>
    <mergeCell ref="A49:N49"/>
    <mergeCell ref="A20:E20"/>
    <mergeCell ref="A16:E16"/>
    <mergeCell ref="A13:E13"/>
    <mergeCell ref="A2:N2"/>
    <mergeCell ref="A5:E5"/>
    <mergeCell ref="F5:N5"/>
    <mergeCell ref="F13:N13"/>
    <mergeCell ref="A4:N4"/>
    <mergeCell ref="A3:N3"/>
    <mergeCell ref="A1:N1"/>
    <mergeCell ref="A18:E18"/>
    <mergeCell ref="F18:N18"/>
    <mergeCell ref="A25:N25"/>
    <mergeCell ref="A35:N35"/>
    <mergeCell ref="A17:E17"/>
    <mergeCell ref="F15:N15"/>
    <mergeCell ref="F16:N16"/>
    <mergeCell ref="F17:N17"/>
    <mergeCell ref="A15:E15"/>
    <mergeCell ref="A10:E10"/>
    <mergeCell ref="F10:N10"/>
    <mergeCell ref="F11:N11"/>
    <mergeCell ref="A11:E11"/>
    <mergeCell ref="F12:N12"/>
    <mergeCell ref="A12:E12"/>
    <mergeCell ref="F23:N23"/>
    <mergeCell ref="A31:N31"/>
    <mergeCell ref="A32:N32"/>
    <mergeCell ref="A34:N34"/>
    <mergeCell ref="A23:E23"/>
    <mergeCell ref="A24:E24"/>
    <mergeCell ref="F24:N24"/>
    <mergeCell ref="A30:N30"/>
    <mergeCell ref="A26:E26"/>
    <mergeCell ref="F26:N26"/>
    <mergeCell ref="A29:N29"/>
    <mergeCell ref="A33:E33"/>
    <mergeCell ref="F33:N33"/>
    <mergeCell ref="A36:N36"/>
    <mergeCell ref="A39:N39"/>
    <mergeCell ref="A37:E37"/>
    <mergeCell ref="F37:N37"/>
    <mergeCell ref="A38:E38"/>
    <mergeCell ref="F38:N38"/>
    <mergeCell ref="A45:N45"/>
    <mergeCell ref="A46:E46"/>
    <mergeCell ref="F46:N46"/>
    <mergeCell ref="A40:N40"/>
    <mergeCell ref="A41:N41"/>
    <mergeCell ref="A42:N42"/>
    <mergeCell ref="A43:N43"/>
    <mergeCell ref="A44:N44"/>
  </mergeCells>
  <conditionalFormatting sqref="B28:N28">
    <cfRule type="cellIs" dxfId="6" priority="5" operator="equal">
      <formula>3</formula>
    </cfRule>
    <cfRule type="cellIs" dxfId="5" priority="6" operator="equal">
      <formula>2</formula>
    </cfRule>
  </conditionalFormatting>
  <conditionalFormatting sqref="F26">
    <cfRule type="cellIs" dxfId="4" priority="1" operator="equal">
      <formula>3</formula>
    </cfRule>
    <cfRule type="cellIs" dxfId="3" priority="2" operator="equal">
      <formula>2</formula>
    </cfRule>
  </conditionalFormatting>
  <hyperlinks>
    <hyperlink ref="A29:N29" r:id="rId1" location="f5024263" display="Profesní rizika" xr:uid="{0A1F16F7-4D2E-4914-9EE6-F39AF1FE0C54}"/>
  </hyperlinks>
  <pageMargins left="0.31496062992125984" right="0.31496062992125984" top="0.59055118110236227" bottom="0.59055118110236227" header="0.31496062992125984" footer="0.31496062992125984"/>
  <pageSetup paperSize="9" orientation="portrait" r:id="rId2"/>
  <extLst>
    <ext xmlns:x14="http://schemas.microsoft.com/office/spreadsheetml/2009/9/main" uri="{CCE6A557-97BC-4b89-ADB6-D9C93CAAB3DF}">
      <x14:dataValidations xmlns:xm="http://schemas.microsoft.com/office/excel/2006/main" count="6">
        <x14:dataValidation type="list" allowBlank="1" showInputMessage="1" showErrorMessage="1" xr:uid="{3E4FB934-4559-4AC9-8173-4026EEE73497}">
          <x14:formula1>
            <xm:f>'Pomocná tabulka'!$A$4:$A$9</xm:f>
          </x14:formula1>
          <xm:sqref>F5</xm:sqref>
        </x14:dataValidation>
        <x14:dataValidation type="list" allowBlank="1" showInputMessage="1" showErrorMessage="1" xr:uid="{4B7D4EAA-918F-40B4-9DF5-B99096DF7BBC}">
          <x14:formula1>
            <xm:f>'Pomocná tabulka'!$A$10:$A$13</xm:f>
          </x14:formula1>
          <xm:sqref>F23:N23</xm:sqref>
        </x14:dataValidation>
        <x14:dataValidation type="list" allowBlank="1" showInputMessage="1" showErrorMessage="1" xr:uid="{A599C0B6-1425-444F-975B-6300FDF63CDA}">
          <x14:formula1>
            <xm:f>PŘF!$C$5:$C$31</xm:f>
          </x14:formula1>
          <xm:sqref>F19:N19</xm:sqref>
        </x14:dataValidation>
        <x14:dataValidation type="list" allowBlank="1" showInputMessage="1" showErrorMessage="1" xr:uid="{CC2BCA24-6B61-4069-AE25-3A1C33171991}">
          <x14:formula1>
            <xm:f>'Pomocná tabulka'!$A$14:$A$15</xm:f>
          </x14:formula1>
          <xm:sqref>F6:N6</xm:sqref>
        </x14:dataValidation>
        <x14:dataValidation type="list" allowBlank="1" showInputMessage="1" showErrorMessage="1" xr:uid="{20E2988B-FCCD-4A03-8D6B-A0E849691D3A}">
          <x14:formula1>
            <xm:f>'Pracovní pozice'!$A$1:$A$74</xm:f>
          </x14:formula1>
          <xm:sqref>F18:N18</xm:sqref>
        </x14:dataValidation>
        <x14:dataValidation type="list" allowBlank="1" showInputMessage="1" showErrorMessage="1" xr:uid="{D7D91FB2-9A40-420D-AADC-A23D840BDB03}">
          <x14:formula1>
            <xm:f>'Pomocná tabulka'!$A$36:$A$50</xm:f>
          </x14:formula1>
          <xm:sqref>F13:N13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404EE-016B-4B97-B7B9-C00AB7218871}">
  <dimension ref="A1:A50"/>
  <sheetViews>
    <sheetView workbookViewId="0">
      <selection activeCell="A53" sqref="A53"/>
    </sheetView>
  </sheetViews>
  <sheetFormatPr defaultRowHeight="14.4" x14ac:dyDescent="0.3"/>
  <cols>
    <col min="1" max="1" width="93.44140625" customWidth="1"/>
  </cols>
  <sheetData>
    <row r="1" spans="1:1" x14ac:dyDescent="0.3">
      <c r="A1" s="1" t="s">
        <v>0</v>
      </c>
    </row>
    <row r="2" spans="1:1" x14ac:dyDescent="0.3">
      <c r="A2" s="1" t="s">
        <v>38</v>
      </c>
    </row>
    <row r="3" spans="1:1" x14ac:dyDescent="0.3">
      <c r="A3" s="1"/>
    </row>
    <row r="4" spans="1:1" x14ac:dyDescent="0.3">
      <c r="A4" s="2" t="s">
        <v>39</v>
      </c>
    </row>
    <row r="5" spans="1:1" x14ac:dyDescent="0.3">
      <c r="A5" s="2" t="s">
        <v>1</v>
      </c>
    </row>
    <row r="6" spans="1:1" x14ac:dyDescent="0.3">
      <c r="A6" s="2" t="s">
        <v>41</v>
      </c>
    </row>
    <row r="7" spans="1:1" x14ac:dyDescent="0.3">
      <c r="A7" s="2" t="s">
        <v>42</v>
      </c>
    </row>
    <row r="8" spans="1:1" x14ac:dyDescent="0.3">
      <c r="A8" s="2" t="s">
        <v>40</v>
      </c>
    </row>
    <row r="9" spans="1:1" x14ac:dyDescent="0.3">
      <c r="A9" s="3"/>
    </row>
    <row r="10" spans="1:1" x14ac:dyDescent="0.3">
      <c r="A10" s="4" t="s">
        <v>146</v>
      </c>
    </row>
    <row r="11" spans="1:1" x14ac:dyDescent="0.3">
      <c r="A11" s="4" t="s">
        <v>147</v>
      </c>
    </row>
    <row r="12" spans="1:1" x14ac:dyDescent="0.3">
      <c r="A12" s="4" t="s">
        <v>148</v>
      </c>
    </row>
    <row r="13" spans="1:1" x14ac:dyDescent="0.3">
      <c r="A13" s="4" t="s">
        <v>149</v>
      </c>
    </row>
    <row r="14" spans="1:1" x14ac:dyDescent="0.3">
      <c r="A14" s="6" t="s">
        <v>0</v>
      </c>
    </row>
    <row r="15" spans="1:1" x14ac:dyDescent="0.3">
      <c r="A15" s="6" t="s">
        <v>2</v>
      </c>
    </row>
    <row r="16" spans="1:1" x14ac:dyDescent="0.3">
      <c r="A16" s="4" t="s">
        <v>43</v>
      </c>
    </row>
    <row r="17" spans="1:1" x14ac:dyDescent="0.3">
      <c r="A17" s="4" t="s">
        <v>44</v>
      </c>
    </row>
    <row r="18" spans="1:1" x14ac:dyDescent="0.3">
      <c r="A18" s="4" t="s">
        <v>4</v>
      </c>
    </row>
    <row r="19" spans="1:1" x14ac:dyDescent="0.3">
      <c r="A19" s="6" t="s">
        <v>45</v>
      </c>
    </row>
    <row r="20" spans="1:1" x14ac:dyDescent="0.3">
      <c r="A20" s="6" t="s">
        <v>5</v>
      </c>
    </row>
    <row r="21" spans="1:1" x14ac:dyDescent="0.3">
      <c r="A21" s="6" t="s">
        <v>46</v>
      </c>
    </row>
    <row r="22" spans="1:1" x14ac:dyDescent="0.3">
      <c r="A22" s="7" t="s">
        <v>47</v>
      </c>
    </row>
    <row r="23" spans="1:1" x14ac:dyDescent="0.3">
      <c r="A23" s="7" t="s">
        <v>6</v>
      </c>
    </row>
    <row r="24" spans="1:1" x14ac:dyDescent="0.3">
      <c r="A24" s="3" t="s">
        <v>48</v>
      </c>
    </row>
    <row r="25" spans="1:1" x14ac:dyDescent="0.3">
      <c r="A25" s="3" t="s">
        <v>49</v>
      </c>
    </row>
    <row r="26" spans="1:1" x14ac:dyDescent="0.3">
      <c r="A26" s="3" t="s">
        <v>50</v>
      </c>
    </row>
    <row r="27" spans="1:1" x14ac:dyDescent="0.3">
      <c r="A27" s="3" t="s">
        <v>51</v>
      </c>
    </row>
    <row r="28" spans="1:1" x14ac:dyDescent="0.3">
      <c r="A28" s="3" t="s">
        <v>52</v>
      </c>
    </row>
    <row r="29" spans="1:1" x14ac:dyDescent="0.3">
      <c r="A29" s="3" t="s">
        <v>53</v>
      </c>
    </row>
    <row r="30" spans="1:1" x14ac:dyDescent="0.3">
      <c r="A30" s="3" t="s">
        <v>54</v>
      </c>
    </row>
    <row r="31" spans="1:1" x14ac:dyDescent="0.3">
      <c r="A31" s="3" t="s">
        <v>55</v>
      </c>
    </row>
    <row r="32" spans="1:1" x14ac:dyDescent="0.3">
      <c r="A32" s="3" t="s">
        <v>56</v>
      </c>
    </row>
    <row r="33" spans="1:1" x14ac:dyDescent="0.3">
      <c r="A33" s="3" t="s">
        <v>57</v>
      </c>
    </row>
    <row r="34" spans="1:1" x14ac:dyDescent="0.3">
      <c r="A34" s="3" t="s">
        <v>58</v>
      </c>
    </row>
    <row r="35" spans="1:1" x14ac:dyDescent="0.3">
      <c r="A35" s="3" t="s">
        <v>59</v>
      </c>
    </row>
    <row r="36" spans="1:1" x14ac:dyDescent="0.3">
      <c r="A36" s="43" t="s">
        <v>236</v>
      </c>
    </row>
    <row r="37" spans="1:1" x14ac:dyDescent="0.3">
      <c r="A37" s="43" t="s">
        <v>237</v>
      </c>
    </row>
    <row r="38" spans="1:1" x14ac:dyDescent="0.3">
      <c r="A38" s="43" t="s">
        <v>238</v>
      </c>
    </row>
    <row r="39" spans="1:1" x14ac:dyDescent="0.3">
      <c r="A39" s="43" t="s">
        <v>239</v>
      </c>
    </row>
    <row r="40" spans="1:1" x14ac:dyDescent="0.3">
      <c r="A40" s="43" t="s">
        <v>240</v>
      </c>
    </row>
    <row r="41" spans="1:1" x14ac:dyDescent="0.3">
      <c r="A41" s="43" t="s">
        <v>75</v>
      </c>
    </row>
    <row r="42" spans="1:1" x14ac:dyDescent="0.3">
      <c r="A42" s="43" t="s">
        <v>241</v>
      </c>
    </row>
    <row r="43" spans="1:1" x14ac:dyDescent="0.3">
      <c r="A43" s="43" t="s">
        <v>242</v>
      </c>
    </row>
    <row r="44" spans="1:1" x14ac:dyDescent="0.3">
      <c r="A44" s="43" t="s">
        <v>243</v>
      </c>
    </row>
    <row r="45" spans="1:1" x14ac:dyDescent="0.3">
      <c r="A45" s="43" t="s">
        <v>244</v>
      </c>
    </row>
    <row r="46" spans="1:1" x14ac:dyDescent="0.3">
      <c r="A46" s="43" t="s">
        <v>245</v>
      </c>
    </row>
    <row r="47" spans="1:1" x14ac:dyDescent="0.3">
      <c r="A47" s="43" t="s">
        <v>246</v>
      </c>
    </row>
    <row r="48" spans="1:1" x14ac:dyDescent="0.3">
      <c r="A48" s="43" t="s">
        <v>247</v>
      </c>
    </row>
    <row r="49" spans="1:1" x14ac:dyDescent="0.3">
      <c r="A49" s="43" t="s">
        <v>248</v>
      </c>
    </row>
    <row r="50" spans="1:1" x14ac:dyDescent="0.3">
      <c r="A50" s="43" t="s">
        <v>249</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38D85-4657-4BDE-8344-D604468A44A4}">
  <dimension ref="A1:A74"/>
  <sheetViews>
    <sheetView topLeftCell="A21" workbookViewId="0">
      <selection activeCell="F47" sqref="F46:F47"/>
    </sheetView>
  </sheetViews>
  <sheetFormatPr defaultRowHeight="14.4" x14ac:dyDescent="0.3"/>
  <cols>
    <col min="1" max="1" width="108.88671875" customWidth="1"/>
  </cols>
  <sheetData>
    <row r="1" spans="1:1" x14ac:dyDescent="0.3">
      <c r="A1" s="42" t="s">
        <v>234</v>
      </c>
    </row>
    <row r="2" spans="1:1" x14ac:dyDescent="0.3">
      <c r="A2" s="41" t="s">
        <v>189</v>
      </c>
    </row>
    <row r="3" spans="1:1" x14ac:dyDescent="0.3">
      <c r="A3" s="41" t="s">
        <v>190</v>
      </c>
    </row>
    <row r="4" spans="1:1" x14ac:dyDescent="0.3">
      <c r="A4" s="41" t="s">
        <v>23</v>
      </c>
    </row>
    <row r="5" spans="1:1" x14ac:dyDescent="0.3">
      <c r="A5" s="41" t="s">
        <v>24</v>
      </c>
    </row>
    <row r="6" spans="1:1" x14ac:dyDescent="0.3">
      <c r="A6" s="41" t="s">
        <v>183</v>
      </c>
    </row>
    <row r="7" spans="1:1" x14ac:dyDescent="0.3">
      <c r="A7" s="41" t="s">
        <v>185</v>
      </c>
    </row>
    <row r="8" spans="1:1" x14ac:dyDescent="0.3">
      <c r="A8" s="41" t="s">
        <v>191</v>
      </c>
    </row>
    <row r="9" spans="1:1" x14ac:dyDescent="0.3">
      <c r="A9" s="41" t="s">
        <v>203</v>
      </c>
    </row>
    <row r="10" spans="1:1" x14ac:dyDescent="0.3">
      <c r="A10" s="41" t="s">
        <v>25</v>
      </c>
    </row>
    <row r="11" spans="1:1" x14ac:dyDescent="0.3">
      <c r="A11" s="41" t="s">
        <v>224</v>
      </c>
    </row>
    <row r="12" spans="1:1" x14ac:dyDescent="0.3">
      <c r="A12" s="41" t="s">
        <v>202</v>
      </c>
    </row>
    <row r="13" spans="1:1" x14ac:dyDescent="0.3">
      <c r="A13" s="41" t="s">
        <v>192</v>
      </c>
    </row>
    <row r="14" spans="1:1" x14ac:dyDescent="0.3">
      <c r="A14" s="41" t="s">
        <v>26</v>
      </c>
    </row>
    <row r="15" spans="1:1" x14ac:dyDescent="0.3">
      <c r="A15" s="41" t="s">
        <v>193</v>
      </c>
    </row>
    <row r="16" spans="1:1" x14ac:dyDescent="0.3">
      <c r="A16" s="41" t="s">
        <v>27</v>
      </c>
    </row>
    <row r="17" spans="1:1" x14ac:dyDescent="0.3">
      <c r="A17" s="41" t="s">
        <v>180</v>
      </c>
    </row>
    <row r="18" spans="1:1" x14ac:dyDescent="0.3">
      <c r="A18" s="41" t="s">
        <v>28</v>
      </c>
    </row>
    <row r="19" spans="1:1" x14ac:dyDescent="0.3">
      <c r="A19" s="41" t="s">
        <v>194</v>
      </c>
    </row>
    <row r="20" spans="1:1" x14ac:dyDescent="0.3">
      <c r="A20" s="41" t="s">
        <v>201</v>
      </c>
    </row>
    <row r="21" spans="1:1" x14ac:dyDescent="0.3">
      <c r="A21" s="41" t="s">
        <v>225</v>
      </c>
    </row>
    <row r="22" spans="1:1" x14ac:dyDescent="0.3">
      <c r="A22" s="41" t="s">
        <v>200</v>
      </c>
    </row>
    <row r="23" spans="1:1" x14ac:dyDescent="0.3">
      <c r="A23" s="41" t="s">
        <v>200</v>
      </c>
    </row>
    <row r="24" spans="1:1" x14ac:dyDescent="0.3">
      <c r="A24" s="41" t="s">
        <v>218</v>
      </c>
    </row>
    <row r="25" spans="1:1" x14ac:dyDescent="0.3">
      <c r="A25" s="41" t="s">
        <v>199</v>
      </c>
    </row>
    <row r="26" spans="1:1" x14ac:dyDescent="0.3">
      <c r="A26" s="41" t="s">
        <v>219</v>
      </c>
    </row>
    <row r="27" spans="1:1" x14ac:dyDescent="0.3">
      <c r="A27" s="41" t="s">
        <v>198</v>
      </c>
    </row>
    <row r="28" spans="1:1" x14ac:dyDescent="0.3">
      <c r="A28" s="41" t="s">
        <v>220</v>
      </c>
    </row>
    <row r="29" spans="1:1" x14ac:dyDescent="0.3">
      <c r="A29" s="41" t="s">
        <v>195</v>
      </c>
    </row>
    <row r="30" spans="1:1" x14ac:dyDescent="0.3">
      <c r="A30" s="41" t="s">
        <v>226</v>
      </c>
    </row>
    <row r="31" spans="1:1" x14ac:dyDescent="0.3">
      <c r="A31" s="41" t="s">
        <v>186</v>
      </c>
    </row>
    <row r="32" spans="1:1" x14ac:dyDescent="0.3">
      <c r="A32" s="41" t="s">
        <v>184</v>
      </c>
    </row>
    <row r="33" spans="1:1" x14ac:dyDescent="0.3">
      <c r="A33" s="41" t="s">
        <v>227</v>
      </c>
    </row>
    <row r="34" spans="1:1" x14ac:dyDescent="0.3">
      <c r="A34" s="41" t="s">
        <v>228</v>
      </c>
    </row>
    <row r="35" spans="1:1" x14ac:dyDescent="0.3">
      <c r="A35" s="41" t="s">
        <v>229</v>
      </c>
    </row>
    <row r="36" spans="1:1" x14ac:dyDescent="0.3">
      <c r="A36" s="41" t="s">
        <v>230</v>
      </c>
    </row>
    <row r="37" spans="1:1" x14ac:dyDescent="0.3">
      <c r="A37" s="41" t="s">
        <v>230</v>
      </c>
    </row>
    <row r="38" spans="1:1" x14ac:dyDescent="0.3">
      <c r="A38" s="41" t="s">
        <v>212</v>
      </c>
    </row>
    <row r="39" spans="1:1" x14ac:dyDescent="0.3">
      <c r="A39" s="41" t="s">
        <v>221</v>
      </c>
    </row>
    <row r="40" spans="1:1" x14ac:dyDescent="0.3">
      <c r="A40" s="41" t="s">
        <v>231</v>
      </c>
    </row>
    <row r="41" spans="1:1" x14ac:dyDescent="0.3">
      <c r="A41" s="41" t="s">
        <v>29</v>
      </c>
    </row>
    <row r="42" spans="1:1" x14ac:dyDescent="0.3">
      <c r="A42" s="41" t="s">
        <v>187</v>
      </c>
    </row>
    <row r="43" spans="1:1" x14ac:dyDescent="0.3">
      <c r="A43" s="41" t="s">
        <v>30</v>
      </c>
    </row>
    <row r="44" spans="1:1" x14ac:dyDescent="0.3">
      <c r="A44" s="41" t="s">
        <v>188</v>
      </c>
    </row>
    <row r="45" spans="1:1" x14ac:dyDescent="0.3">
      <c r="A45" s="41" t="s">
        <v>181</v>
      </c>
    </row>
    <row r="46" spans="1:1" x14ac:dyDescent="0.3">
      <c r="A46" s="41" t="s">
        <v>232</v>
      </c>
    </row>
    <row r="47" spans="1:1" x14ac:dyDescent="0.3">
      <c r="A47" s="41" t="s">
        <v>233</v>
      </c>
    </row>
    <row r="48" spans="1:1" x14ac:dyDescent="0.3">
      <c r="A48" s="41" t="s">
        <v>31</v>
      </c>
    </row>
    <row r="49" spans="1:1" x14ac:dyDescent="0.3">
      <c r="A49" s="41" t="s">
        <v>213</v>
      </c>
    </row>
    <row r="50" spans="1:1" x14ac:dyDescent="0.3">
      <c r="A50" s="41" t="s">
        <v>214</v>
      </c>
    </row>
    <row r="51" spans="1:1" x14ac:dyDescent="0.3">
      <c r="A51" s="41" t="s">
        <v>211</v>
      </c>
    </row>
    <row r="52" spans="1:1" x14ac:dyDescent="0.3">
      <c r="A52" s="41" t="s">
        <v>32</v>
      </c>
    </row>
    <row r="53" spans="1:1" x14ac:dyDescent="0.3">
      <c r="A53" s="41" t="s">
        <v>210</v>
      </c>
    </row>
    <row r="54" spans="1:1" x14ac:dyDescent="0.3">
      <c r="A54" s="41" t="s">
        <v>33</v>
      </c>
    </row>
    <row r="55" spans="1:1" x14ac:dyDescent="0.3">
      <c r="A55" s="41" t="s">
        <v>209</v>
      </c>
    </row>
    <row r="56" spans="1:1" x14ac:dyDescent="0.3">
      <c r="A56" s="41" t="s">
        <v>34</v>
      </c>
    </row>
    <row r="57" spans="1:1" x14ac:dyDescent="0.3">
      <c r="A57" s="41" t="s">
        <v>222</v>
      </c>
    </row>
    <row r="58" spans="1:1" x14ac:dyDescent="0.3">
      <c r="A58" s="41" t="s">
        <v>208</v>
      </c>
    </row>
    <row r="59" spans="1:1" x14ac:dyDescent="0.3">
      <c r="A59" s="41" t="s">
        <v>215</v>
      </c>
    </row>
    <row r="60" spans="1:1" x14ac:dyDescent="0.3">
      <c r="A60" s="41" t="s">
        <v>35</v>
      </c>
    </row>
    <row r="61" spans="1:1" x14ac:dyDescent="0.3">
      <c r="A61" s="41" t="s">
        <v>207</v>
      </c>
    </row>
    <row r="62" spans="1:1" x14ac:dyDescent="0.3">
      <c r="A62" s="41" t="s">
        <v>235</v>
      </c>
    </row>
    <row r="63" spans="1:1" x14ac:dyDescent="0.3">
      <c r="A63" s="41" t="s">
        <v>206</v>
      </c>
    </row>
    <row r="64" spans="1:1" x14ac:dyDescent="0.3">
      <c r="A64" s="41" t="s">
        <v>197</v>
      </c>
    </row>
    <row r="65" spans="1:1" x14ac:dyDescent="0.3">
      <c r="A65" s="41" t="s">
        <v>216</v>
      </c>
    </row>
    <row r="66" spans="1:1" x14ac:dyDescent="0.3">
      <c r="A66" s="41" t="s">
        <v>205</v>
      </c>
    </row>
    <row r="67" spans="1:1" x14ac:dyDescent="0.3">
      <c r="A67" s="41" t="s">
        <v>196</v>
      </c>
    </row>
    <row r="68" spans="1:1" x14ac:dyDescent="0.3">
      <c r="A68" s="41" t="s">
        <v>182</v>
      </c>
    </row>
    <row r="69" spans="1:1" x14ac:dyDescent="0.3">
      <c r="A69" s="41" t="s">
        <v>36</v>
      </c>
    </row>
    <row r="70" spans="1:1" x14ac:dyDescent="0.3">
      <c r="A70" s="41" t="s">
        <v>36</v>
      </c>
    </row>
    <row r="71" spans="1:1" x14ac:dyDescent="0.3">
      <c r="A71" s="41" t="s">
        <v>223</v>
      </c>
    </row>
    <row r="72" spans="1:1" x14ac:dyDescent="0.3">
      <c r="A72" s="41" t="s">
        <v>217</v>
      </c>
    </row>
    <row r="73" spans="1:1" x14ac:dyDescent="0.3">
      <c r="A73" s="41" t="s">
        <v>204</v>
      </c>
    </row>
    <row r="74" spans="1:1" x14ac:dyDescent="0.3">
      <c r="A74" s="41" t="s">
        <v>37</v>
      </c>
    </row>
  </sheetData>
  <sortState xmlns:xlrd2="http://schemas.microsoft.com/office/spreadsheetml/2017/richdata2" ref="A2:A74">
    <sortCondition ref="A2:A74"/>
  </sortState>
  <pageMargins left="0.7" right="0.7" top="0.78740157499999996" bottom="0.78740157499999996"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43243-CB1B-4FC5-92BD-FBFA7A3AEFDE}">
  <dimension ref="A1:W31"/>
  <sheetViews>
    <sheetView zoomScale="90" zoomScaleNormal="90" zoomScaleSheetLayoutView="120" workbookViewId="0">
      <pane ySplit="4" topLeftCell="A21" activePane="bottomLeft" state="frozen"/>
      <selection pane="bottomLeft" activeCell="D4" sqref="D4"/>
    </sheetView>
  </sheetViews>
  <sheetFormatPr defaultRowHeight="14.4" x14ac:dyDescent="0.3"/>
  <cols>
    <col min="1" max="1" width="12.33203125" customWidth="1"/>
    <col min="2" max="2" width="14" customWidth="1"/>
    <col min="3" max="3" width="24.109375" customWidth="1"/>
    <col min="4" max="20" width="5.6640625" customWidth="1"/>
    <col min="21" max="21" width="47.88671875" customWidth="1"/>
    <col min="22" max="22" width="111.6640625" customWidth="1"/>
    <col min="23" max="23" width="35.6640625" customWidth="1"/>
  </cols>
  <sheetData>
    <row r="1" spans="1:23" ht="24" customHeight="1" x14ac:dyDescent="0.3">
      <c r="A1" s="8"/>
      <c r="B1" s="9"/>
      <c r="C1" s="10" t="s">
        <v>72</v>
      </c>
      <c r="D1" s="87" t="s">
        <v>73</v>
      </c>
      <c r="E1" s="87"/>
      <c r="F1" s="87"/>
      <c r="G1" s="87"/>
      <c r="H1" s="87"/>
      <c r="I1" s="87"/>
      <c r="J1" s="87"/>
      <c r="K1" s="87"/>
      <c r="L1" s="87"/>
      <c r="M1" s="87"/>
      <c r="N1" s="87"/>
      <c r="O1" s="87"/>
      <c r="P1" s="87"/>
      <c r="Q1" s="87"/>
      <c r="R1" s="87"/>
      <c r="S1" s="87"/>
      <c r="T1" s="87"/>
      <c r="U1" s="88"/>
      <c r="V1" s="88"/>
      <c r="W1" s="88"/>
    </row>
    <row r="2" spans="1:23" ht="27" customHeight="1" x14ac:dyDescent="0.3">
      <c r="A2" s="8"/>
      <c r="B2" s="11"/>
      <c r="C2" s="12" t="s">
        <v>74</v>
      </c>
      <c r="D2" s="89" t="s">
        <v>75</v>
      </c>
      <c r="E2" s="90"/>
      <c r="F2" s="90"/>
      <c r="G2" s="90"/>
      <c r="H2" s="90"/>
      <c r="I2" s="90"/>
      <c r="J2" s="90"/>
      <c r="K2" s="90"/>
      <c r="L2" s="90"/>
      <c r="M2" s="90"/>
      <c r="N2" s="90"/>
      <c r="O2" s="90"/>
      <c r="P2" s="90"/>
      <c r="Q2" s="90"/>
      <c r="R2" s="90"/>
      <c r="S2" s="90"/>
      <c r="T2" s="90"/>
      <c r="U2" s="90"/>
      <c r="V2" s="90"/>
      <c r="W2" s="91"/>
    </row>
    <row r="3" spans="1:23" ht="20.399999999999999" customHeight="1" x14ac:dyDescent="0.3">
      <c r="A3" s="8"/>
      <c r="B3" s="11"/>
      <c r="C3" s="13"/>
      <c r="D3" s="92"/>
      <c r="E3" s="93"/>
      <c r="F3" s="93"/>
      <c r="G3" s="93"/>
      <c r="H3" s="93"/>
      <c r="I3" s="93"/>
      <c r="J3" s="93"/>
      <c r="K3" s="93"/>
      <c r="L3" s="93"/>
      <c r="M3" s="93"/>
      <c r="N3" s="93"/>
      <c r="O3" s="93"/>
      <c r="P3" s="93"/>
      <c r="Q3" s="93"/>
      <c r="R3" s="93"/>
      <c r="S3" s="93"/>
      <c r="T3" s="93"/>
      <c r="U3" s="94"/>
      <c r="V3" s="94"/>
      <c r="W3" s="94"/>
    </row>
    <row r="4" spans="1:23" ht="142.94999999999999" customHeight="1" x14ac:dyDescent="0.3">
      <c r="A4" s="14" t="s">
        <v>74</v>
      </c>
      <c r="B4" s="15" t="s">
        <v>76</v>
      </c>
      <c r="C4" s="16" t="s">
        <v>77</v>
      </c>
      <c r="D4" s="17" t="s">
        <v>9</v>
      </c>
      <c r="E4" s="18" t="s">
        <v>10</v>
      </c>
      <c r="F4" s="18" t="s">
        <v>11</v>
      </c>
      <c r="G4" s="18" t="s">
        <v>12</v>
      </c>
      <c r="H4" s="18" t="s">
        <v>13</v>
      </c>
      <c r="I4" s="18" t="s">
        <v>14</v>
      </c>
      <c r="J4" s="18" t="s">
        <v>15</v>
      </c>
      <c r="K4" s="18" t="s">
        <v>16</v>
      </c>
      <c r="L4" s="18" t="s">
        <v>17</v>
      </c>
      <c r="M4" s="19" t="s">
        <v>18</v>
      </c>
      <c r="N4" s="18" t="s">
        <v>19</v>
      </c>
      <c r="O4" s="18" t="s">
        <v>20</v>
      </c>
      <c r="P4" s="18" t="s">
        <v>21</v>
      </c>
      <c r="Q4" s="20" t="s">
        <v>22</v>
      </c>
      <c r="R4" s="21" t="s">
        <v>78</v>
      </c>
      <c r="S4" s="22" t="s">
        <v>79</v>
      </c>
      <c r="T4" s="22" t="s">
        <v>80</v>
      </c>
      <c r="U4" s="23" t="s">
        <v>81</v>
      </c>
      <c r="V4" s="23" t="s">
        <v>82</v>
      </c>
      <c r="W4" s="23" t="s">
        <v>83</v>
      </c>
    </row>
    <row r="5" spans="1:23" ht="43.95" customHeight="1" x14ac:dyDescent="0.3">
      <c r="A5" s="24" t="s">
        <v>179</v>
      </c>
      <c r="B5" s="25" t="s">
        <v>75</v>
      </c>
      <c r="C5" s="26" t="s">
        <v>84</v>
      </c>
      <c r="D5" s="27">
        <f t="shared" ref="D5:D31" si="0">MAX($E5:$Q5)</f>
        <v>1</v>
      </c>
      <c r="E5" s="28">
        <v>1</v>
      </c>
      <c r="F5" s="28">
        <v>1</v>
      </c>
      <c r="G5" s="28">
        <v>1</v>
      </c>
      <c r="H5" s="28">
        <v>1</v>
      </c>
      <c r="I5" s="28">
        <v>1</v>
      </c>
      <c r="J5" s="28">
        <v>1</v>
      </c>
      <c r="K5" s="28">
        <v>1</v>
      </c>
      <c r="L5" s="28">
        <v>1</v>
      </c>
      <c r="M5" s="28">
        <v>1</v>
      </c>
      <c r="N5" s="28">
        <v>1</v>
      </c>
      <c r="O5" s="28">
        <v>1</v>
      </c>
      <c r="P5" s="28">
        <v>1</v>
      </c>
      <c r="Q5" s="28">
        <v>1</v>
      </c>
      <c r="R5" s="29"/>
      <c r="S5" s="28"/>
      <c r="T5" s="28"/>
      <c r="U5" s="30" t="s">
        <v>85</v>
      </c>
      <c r="V5" s="30" t="s">
        <v>86</v>
      </c>
      <c r="W5" s="30" t="s">
        <v>87</v>
      </c>
    </row>
    <row r="6" spans="1:23" ht="43.95" customHeight="1" x14ac:dyDescent="0.3">
      <c r="A6" s="24" t="s">
        <v>179</v>
      </c>
      <c r="B6" s="25" t="s">
        <v>75</v>
      </c>
      <c r="C6" s="26" t="s">
        <v>88</v>
      </c>
      <c r="D6" s="31">
        <f t="shared" si="0"/>
        <v>1</v>
      </c>
      <c r="E6" s="28">
        <v>1</v>
      </c>
      <c r="F6" s="28">
        <v>1</v>
      </c>
      <c r="G6" s="28">
        <v>1</v>
      </c>
      <c r="H6" s="28">
        <v>1</v>
      </c>
      <c r="I6" s="28">
        <v>1</v>
      </c>
      <c r="J6" s="28">
        <v>1</v>
      </c>
      <c r="K6" s="28">
        <v>1</v>
      </c>
      <c r="L6" s="28">
        <v>1</v>
      </c>
      <c r="M6" s="28">
        <v>1</v>
      </c>
      <c r="N6" s="28">
        <v>1</v>
      </c>
      <c r="O6" s="28">
        <v>1</v>
      </c>
      <c r="P6" s="28">
        <v>1</v>
      </c>
      <c r="Q6" s="28">
        <v>1</v>
      </c>
      <c r="R6" s="29"/>
      <c r="S6" s="28"/>
      <c r="T6" s="28"/>
      <c r="U6" s="30" t="s">
        <v>85</v>
      </c>
      <c r="V6" s="30" t="s">
        <v>86</v>
      </c>
      <c r="W6" s="30" t="s">
        <v>87</v>
      </c>
    </row>
    <row r="7" spans="1:23" ht="43.95" customHeight="1" x14ac:dyDescent="0.3">
      <c r="A7" s="24" t="s">
        <v>179</v>
      </c>
      <c r="B7" s="25" t="s">
        <v>75</v>
      </c>
      <c r="C7" s="26" t="s">
        <v>89</v>
      </c>
      <c r="D7" s="31">
        <f t="shared" si="0"/>
        <v>1</v>
      </c>
      <c r="E7" s="28">
        <v>1</v>
      </c>
      <c r="F7" s="28">
        <v>1</v>
      </c>
      <c r="G7" s="28">
        <v>1</v>
      </c>
      <c r="H7" s="28">
        <v>1</v>
      </c>
      <c r="I7" s="28">
        <v>1</v>
      </c>
      <c r="J7" s="28">
        <v>1</v>
      </c>
      <c r="K7" s="28">
        <v>1</v>
      </c>
      <c r="L7" s="28">
        <v>1</v>
      </c>
      <c r="M7" s="28">
        <v>1</v>
      </c>
      <c r="N7" s="28">
        <v>1</v>
      </c>
      <c r="O7" s="28">
        <v>1</v>
      </c>
      <c r="P7" s="28">
        <v>1</v>
      </c>
      <c r="Q7" s="28">
        <v>1</v>
      </c>
      <c r="R7" s="29"/>
      <c r="S7" s="28"/>
      <c r="T7" s="28"/>
      <c r="U7" s="30" t="s">
        <v>85</v>
      </c>
      <c r="V7" s="30" t="s">
        <v>86</v>
      </c>
      <c r="W7" s="32" t="s">
        <v>87</v>
      </c>
    </row>
    <row r="8" spans="1:23" ht="43.95" customHeight="1" x14ac:dyDescent="0.3">
      <c r="A8" s="24" t="s">
        <v>179</v>
      </c>
      <c r="B8" s="25" t="s">
        <v>75</v>
      </c>
      <c r="C8" s="26" t="s">
        <v>90</v>
      </c>
      <c r="D8" s="31">
        <f t="shared" si="0"/>
        <v>1</v>
      </c>
      <c r="E8" s="28">
        <v>1</v>
      </c>
      <c r="F8" s="28">
        <v>1</v>
      </c>
      <c r="G8" s="28">
        <v>1</v>
      </c>
      <c r="H8" s="28">
        <v>1</v>
      </c>
      <c r="I8" s="28">
        <v>1</v>
      </c>
      <c r="J8" s="28">
        <v>1</v>
      </c>
      <c r="K8" s="28">
        <v>1</v>
      </c>
      <c r="L8" s="28">
        <v>1</v>
      </c>
      <c r="M8" s="28">
        <v>1</v>
      </c>
      <c r="N8" s="28">
        <v>1</v>
      </c>
      <c r="O8" s="28">
        <v>1</v>
      </c>
      <c r="P8" s="28">
        <v>1</v>
      </c>
      <c r="Q8" s="28">
        <v>1</v>
      </c>
      <c r="R8" s="29"/>
      <c r="S8" s="28"/>
      <c r="T8" s="28"/>
      <c r="U8" s="30" t="s">
        <v>85</v>
      </c>
      <c r="V8" s="30" t="s">
        <v>86</v>
      </c>
      <c r="W8" s="32" t="s">
        <v>87</v>
      </c>
    </row>
    <row r="9" spans="1:23" ht="43.95" customHeight="1" x14ac:dyDescent="0.3">
      <c r="A9" s="24" t="s">
        <v>179</v>
      </c>
      <c r="B9" s="25" t="s">
        <v>75</v>
      </c>
      <c r="C9" s="26" t="s">
        <v>91</v>
      </c>
      <c r="D9" s="31">
        <f t="shared" si="0"/>
        <v>1</v>
      </c>
      <c r="E9" s="28">
        <v>1</v>
      </c>
      <c r="F9" s="28">
        <v>1</v>
      </c>
      <c r="G9" s="28">
        <v>1</v>
      </c>
      <c r="H9" s="28">
        <v>1</v>
      </c>
      <c r="I9" s="28">
        <v>1</v>
      </c>
      <c r="J9" s="28">
        <v>1</v>
      </c>
      <c r="K9" s="28">
        <v>1</v>
      </c>
      <c r="L9" s="28">
        <v>1</v>
      </c>
      <c r="M9" s="28">
        <v>1</v>
      </c>
      <c r="N9" s="28">
        <v>1</v>
      </c>
      <c r="O9" s="28">
        <v>1</v>
      </c>
      <c r="P9" s="28">
        <v>1</v>
      </c>
      <c r="Q9" s="28">
        <v>1</v>
      </c>
      <c r="R9" s="29"/>
      <c r="S9" s="28"/>
      <c r="T9" s="28"/>
      <c r="U9" s="30" t="s">
        <v>85</v>
      </c>
      <c r="V9" s="33" t="s">
        <v>86</v>
      </c>
      <c r="W9" s="32" t="s">
        <v>87</v>
      </c>
    </row>
    <row r="10" spans="1:23" ht="43.95" customHeight="1" x14ac:dyDescent="0.3">
      <c r="A10" s="24" t="s">
        <v>179</v>
      </c>
      <c r="B10" s="25" t="s">
        <v>75</v>
      </c>
      <c r="C10" s="26" t="s">
        <v>92</v>
      </c>
      <c r="D10" s="31">
        <f t="shared" si="0"/>
        <v>1</v>
      </c>
      <c r="E10" s="28">
        <v>1</v>
      </c>
      <c r="F10" s="28">
        <v>1</v>
      </c>
      <c r="G10" s="28">
        <v>1</v>
      </c>
      <c r="H10" s="28">
        <v>1</v>
      </c>
      <c r="I10" s="28">
        <v>1</v>
      </c>
      <c r="J10" s="28">
        <v>1</v>
      </c>
      <c r="K10" s="28">
        <v>1</v>
      </c>
      <c r="L10" s="28">
        <v>1</v>
      </c>
      <c r="M10" s="28">
        <v>1</v>
      </c>
      <c r="N10" s="28">
        <v>1</v>
      </c>
      <c r="O10" s="28">
        <v>1</v>
      </c>
      <c r="P10" s="28">
        <v>1</v>
      </c>
      <c r="Q10" s="28">
        <v>1</v>
      </c>
      <c r="R10" s="29"/>
      <c r="S10" s="28"/>
      <c r="T10" s="28"/>
      <c r="U10" s="30" t="s">
        <v>85</v>
      </c>
      <c r="V10" s="33" t="s">
        <v>86</v>
      </c>
      <c r="W10" s="32" t="s">
        <v>87</v>
      </c>
    </row>
    <row r="11" spans="1:23" ht="43.95" customHeight="1" x14ac:dyDescent="0.3">
      <c r="A11" s="24" t="s">
        <v>179</v>
      </c>
      <c r="B11" s="25" t="s">
        <v>75</v>
      </c>
      <c r="C11" s="26" t="s">
        <v>93</v>
      </c>
      <c r="D11" s="31">
        <f t="shared" si="0"/>
        <v>1</v>
      </c>
      <c r="E11" s="28">
        <v>1</v>
      </c>
      <c r="F11" s="28">
        <v>1</v>
      </c>
      <c r="G11" s="28">
        <v>1</v>
      </c>
      <c r="H11" s="28">
        <v>1</v>
      </c>
      <c r="I11" s="28">
        <v>1</v>
      </c>
      <c r="J11" s="28">
        <v>1</v>
      </c>
      <c r="K11" s="28">
        <v>1</v>
      </c>
      <c r="L11" s="28">
        <v>1</v>
      </c>
      <c r="M11" s="28">
        <v>1</v>
      </c>
      <c r="N11" s="28">
        <v>1</v>
      </c>
      <c r="O11" s="28">
        <v>1</v>
      </c>
      <c r="P11" s="28">
        <v>1</v>
      </c>
      <c r="Q11" s="28">
        <v>1</v>
      </c>
      <c r="R11" s="29"/>
      <c r="S11" s="28"/>
      <c r="T11" s="28"/>
      <c r="U11" s="30" t="s">
        <v>85</v>
      </c>
      <c r="V11" s="30" t="s">
        <v>86</v>
      </c>
      <c r="W11" s="32" t="s">
        <v>87</v>
      </c>
    </row>
    <row r="12" spans="1:23" ht="58.95" customHeight="1" x14ac:dyDescent="0.3">
      <c r="A12" s="24" t="s">
        <v>179</v>
      </c>
      <c r="B12" s="25" t="s">
        <v>75</v>
      </c>
      <c r="C12" s="26" t="s">
        <v>94</v>
      </c>
      <c r="D12" s="27">
        <f t="shared" si="0"/>
        <v>1</v>
      </c>
      <c r="E12" s="28">
        <v>1</v>
      </c>
      <c r="F12" s="28">
        <v>1</v>
      </c>
      <c r="G12" s="28">
        <v>1</v>
      </c>
      <c r="H12" s="28">
        <v>1</v>
      </c>
      <c r="I12" s="28">
        <v>1</v>
      </c>
      <c r="J12" s="28">
        <v>1</v>
      </c>
      <c r="K12" s="28">
        <v>1</v>
      </c>
      <c r="L12" s="28">
        <v>1</v>
      </c>
      <c r="M12" s="28">
        <v>1</v>
      </c>
      <c r="N12" s="28">
        <v>1</v>
      </c>
      <c r="O12" s="28">
        <v>1</v>
      </c>
      <c r="P12" s="28">
        <v>1</v>
      </c>
      <c r="Q12" s="28">
        <v>1</v>
      </c>
      <c r="R12" s="29"/>
      <c r="S12" s="28"/>
      <c r="T12" s="28"/>
      <c r="U12" s="30" t="s">
        <v>95</v>
      </c>
      <c r="V12" s="30" t="s">
        <v>86</v>
      </c>
      <c r="W12" s="30" t="s">
        <v>87</v>
      </c>
    </row>
    <row r="13" spans="1:23" ht="245.4" customHeight="1" x14ac:dyDescent="0.3">
      <c r="A13" s="24" t="s">
        <v>179</v>
      </c>
      <c r="B13" s="25" t="s">
        <v>75</v>
      </c>
      <c r="C13" s="26" t="s">
        <v>96</v>
      </c>
      <c r="D13" s="27">
        <f t="shared" si="0"/>
        <v>2</v>
      </c>
      <c r="E13" s="28">
        <v>1</v>
      </c>
      <c r="F13" s="28">
        <v>2</v>
      </c>
      <c r="G13" s="28">
        <v>1</v>
      </c>
      <c r="H13" s="28">
        <v>1</v>
      </c>
      <c r="I13" s="28">
        <v>1</v>
      </c>
      <c r="J13" s="28">
        <v>1</v>
      </c>
      <c r="K13" s="28">
        <v>1</v>
      </c>
      <c r="L13" s="28">
        <v>1</v>
      </c>
      <c r="M13" s="28">
        <v>1</v>
      </c>
      <c r="N13" s="28">
        <v>1</v>
      </c>
      <c r="O13" s="28">
        <v>1</v>
      </c>
      <c r="P13" s="28">
        <v>1</v>
      </c>
      <c r="Q13" s="28">
        <v>1</v>
      </c>
      <c r="R13" s="29"/>
      <c r="S13" s="28"/>
      <c r="T13" s="28"/>
      <c r="U13" s="30" t="s">
        <v>97</v>
      </c>
      <c r="V13" s="33" t="s">
        <v>98</v>
      </c>
      <c r="W13" s="34" t="s">
        <v>99</v>
      </c>
    </row>
    <row r="14" spans="1:23" ht="114" customHeight="1" x14ac:dyDescent="0.3">
      <c r="A14" s="24" t="s">
        <v>179</v>
      </c>
      <c r="B14" s="25" t="s">
        <v>75</v>
      </c>
      <c r="C14" s="26" t="s">
        <v>100</v>
      </c>
      <c r="D14" s="27">
        <f t="shared" si="0"/>
        <v>2</v>
      </c>
      <c r="E14" s="28">
        <v>1</v>
      </c>
      <c r="F14" s="28">
        <v>1</v>
      </c>
      <c r="G14" s="28">
        <v>1</v>
      </c>
      <c r="H14" s="28">
        <v>1</v>
      </c>
      <c r="I14" s="28">
        <v>1</v>
      </c>
      <c r="J14" s="28">
        <v>1</v>
      </c>
      <c r="K14" s="28">
        <v>1</v>
      </c>
      <c r="L14" s="28">
        <v>1</v>
      </c>
      <c r="M14" s="28">
        <v>1</v>
      </c>
      <c r="N14" s="28">
        <v>1</v>
      </c>
      <c r="O14" s="28">
        <v>1</v>
      </c>
      <c r="P14" s="28">
        <v>2</v>
      </c>
      <c r="Q14" s="28">
        <v>1</v>
      </c>
      <c r="R14" s="29"/>
      <c r="S14" s="28"/>
      <c r="T14" s="28"/>
      <c r="U14" s="30" t="s">
        <v>101</v>
      </c>
      <c r="V14" s="30" t="s">
        <v>102</v>
      </c>
      <c r="W14" s="34" t="s">
        <v>99</v>
      </c>
    </row>
    <row r="15" spans="1:23" ht="91.8" customHeight="1" x14ac:dyDescent="0.3">
      <c r="A15" s="24" t="s">
        <v>179</v>
      </c>
      <c r="B15" s="25" t="s">
        <v>75</v>
      </c>
      <c r="C15" s="26" t="s">
        <v>103</v>
      </c>
      <c r="D15" s="27">
        <f t="shared" si="0"/>
        <v>2</v>
      </c>
      <c r="E15" s="28">
        <v>1</v>
      </c>
      <c r="F15" s="28">
        <v>2</v>
      </c>
      <c r="G15" s="28">
        <v>1</v>
      </c>
      <c r="H15" s="28">
        <v>1</v>
      </c>
      <c r="I15" s="28">
        <v>1</v>
      </c>
      <c r="J15" s="28">
        <v>1</v>
      </c>
      <c r="K15" s="28">
        <v>1</v>
      </c>
      <c r="L15" s="28">
        <v>1</v>
      </c>
      <c r="M15" s="28">
        <v>1</v>
      </c>
      <c r="N15" s="28">
        <v>1</v>
      </c>
      <c r="O15" s="28">
        <v>1</v>
      </c>
      <c r="P15" s="28">
        <v>2</v>
      </c>
      <c r="Q15" s="28">
        <v>1</v>
      </c>
      <c r="R15" s="29"/>
      <c r="S15" s="28"/>
      <c r="T15" s="28"/>
      <c r="U15" s="30" t="s">
        <v>104</v>
      </c>
      <c r="V15" s="33" t="s">
        <v>105</v>
      </c>
      <c r="W15" s="34" t="s">
        <v>99</v>
      </c>
    </row>
    <row r="16" spans="1:23" ht="93.6" customHeight="1" x14ac:dyDescent="0.3">
      <c r="A16" s="24" t="s">
        <v>179</v>
      </c>
      <c r="B16" s="25" t="s">
        <v>75</v>
      </c>
      <c r="C16" s="26" t="s">
        <v>106</v>
      </c>
      <c r="D16" s="27">
        <f t="shared" si="0"/>
        <v>2</v>
      </c>
      <c r="E16" s="28">
        <v>1</v>
      </c>
      <c r="F16" s="28">
        <v>2</v>
      </c>
      <c r="G16" s="28">
        <v>1</v>
      </c>
      <c r="H16" s="28">
        <v>1</v>
      </c>
      <c r="I16" s="28">
        <v>1</v>
      </c>
      <c r="J16" s="28">
        <v>1</v>
      </c>
      <c r="K16" s="28">
        <v>1</v>
      </c>
      <c r="L16" s="28">
        <v>1</v>
      </c>
      <c r="M16" s="28">
        <v>1</v>
      </c>
      <c r="N16" s="28">
        <v>1</v>
      </c>
      <c r="O16" s="28">
        <v>1</v>
      </c>
      <c r="P16" s="28">
        <v>1</v>
      </c>
      <c r="Q16" s="28">
        <v>1</v>
      </c>
      <c r="R16" s="29">
        <v>2</v>
      </c>
      <c r="S16" s="28"/>
      <c r="T16" s="28"/>
      <c r="U16" s="30" t="s">
        <v>107</v>
      </c>
      <c r="V16" s="30"/>
      <c r="W16" s="34" t="s">
        <v>108</v>
      </c>
    </row>
    <row r="17" spans="1:23" ht="93.6" customHeight="1" x14ac:dyDescent="0.3">
      <c r="A17" s="24" t="s">
        <v>179</v>
      </c>
      <c r="B17" s="25" t="s">
        <v>75</v>
      </c>
      <c r="C17" s="26" t="s">
        <v>109</v>
      </c>
      <c r="D17" s="27">
        <f t="shared" si="0"/>
        <v>2</v>
      </c>
      <c r="E17" s="28">
        <v>1</v>
      </c>
      <c r="F17" s="28">
        <v>1</v>
      </c>
      <c r="G17" s="28">
        <v>1</v>
      </c>
      <c r="H17" s="28">
        <v>1</v>
      </c>
      <c r="I17" s="28">
        <v>2</v>
      </c>
      <c r="J17" s="28">
        <v>1</v>
      </c>
      <c r="K17" s="28">
        <v>1</v>
      </c>
      <c r="L17" s="28">
        <v>1</v>
      </c>
      <c r="M17" s="28">
        <v>1</v>
      </c>
      <c r="N17" s="28">
        <v>1</v>
      </c>
      <c r="O17" s="28">
        <v>1</v>
      </c>
      <c r="P17" s="28">
        <v>1</v>
      </c>
      <c r="Q17" s="28">
        <v>1</v>
      </c>
      <c r="R17" s="29"/>
      <c r="S17" s="28"/>
      <c r="T17" s="28"/>
      <c r="U17" s="30"/>
      <c r="V17" s="35" t="s">
        <v>110</v>
      </c>
      <c r="W17" s="32"/>
    </row>
    <row r="18" spans="1:23" ht="109.2" customHeight="1" x14ac:dyDescent="0.3">
      <c r="A18" s="24" t="s">
        <v>179</v>
      </c>
      <c r="B18" s="25"/>
      <c r="C18" s="26" t="s">
        <v>111</v>
      </c>
      <c r="D18" s="31">
        <f t="shared" si="0"/>
        <v>3</v>
      </c>
      <c r="E18" s="36">
        <v>1</v>
      </c>
      <c r="F18" s="36">
        <v>2</v>
      </c>
      <c r="G18" s="36">
        <v>1</v>
      </c>
      <c r="H18" s="36">
        <v>1</v>
      </c>
      <c r="I18" s="36">
        <v>1</v>
      </c>
      <c r="J18" s="36">
        <v>1</v>
      </c>
      <c r="K18" s="36">
        <v>1</v>
      </c>
      <c r="L18" s="36">
        <v>1</v>
      </c>
      <c r="M18" s="36">
        <v>1</v>
      </c>
      <c r="N18" s="36">
        <v>1</v>
      </c>
      <c r="O18" s="36">
        <v>1</v>
      </c>
      <c r="P18" s="36">
        <v>3</v>
      </c>
      <c r="Q18" s="36">
        <v>1</v>
      </c>
      <c r="R18" s="37"/>
      <c r="S18" s="28"/>
      <c r="T18" s="28"/>
      <c r="U18" s="30"/>
      <c r="V18" s="30" t="s">
        <v>112</v>
      </c>
      <c r="W18" s="34" t="s">
        <v>113</v>
      </c>
    </row>
    <row r="19" spans="1:23" ht="30" customHeight="1" x14ac:dyDescent="0.3">
      <c r="A19" s="24" t="s">
        <v>179</v>
      </c>
      <c r="B19" s="25"/>
      <c r="C19" s="26" t="s">
        <v>114</v>
      </c>
      <c r="D19" s="27">
        <f t="shared" si="0"/>
        <v>1</v>
      </c>
      <c r="E19" s="28">
        <v>1</v>
      </c>
      <c r="F19" s="28">
        <v>1</v>
      </c>
      <c r="G19" s="28">
        <v>1</v>
      </c>
      <c r="H19" s="28">
        <v>1</v>
      </c>
      <c r="I19" s="28">
        <v>1</v>
      </c>
      <c r="J19" s="28">
        <v>1</v>
      </c>
      <c r="K19" s="28">
        <v>1</v>
      </c>
      <c r="L19" s="28">
        <v>1</v>
      </c>
      <c r="M19" s="28">
        <v>1</v>
      </c>
      <c r="N19" s="28">
        <v>1</v>
      </c>
      <c r="O19" s="28">
        <v>1</v>
      </c>
      <c r="P19" s="28">
        <v>1</v>
      </c>
      <c r="Q19" s="28">
        <v>1</v>
      </c>
      <c r="R19" s="29"/>
      <c r="S19" s="28"/>
      <c r="T19" s="28"/>
      <c r="U19" s="30" t="s">
        <v>115</v>
      </c>
      <c r="V19" s="30" t="s">
        <v>86</v>
      </c>
      <c r="W19" s="30" t="s">
        <v>87</v>
      </c>
    </row>
    <row r="20" spans="1:23" ht="60" customHeight="1" x14ac:dyDescent="0.3">
      <c r="A20" s="24" t="s">
        <v>179</v>
      </c>
      <c r="B20" s="25"/>
      <c r="C20" s="26" t="s">
        <v>116</v>
      </c>
      <c r="D20" s="27">
        <f t="shared" si="0"/>
        <v>2</v>
      </c>
      <c r="E20" s="28">
        <v>1</v>
      </c>
      <c r="F20" s="28">
        <v>1</v>
      </c>
      <c r="G20" s="28">
        <v>1</v>
      </c>
      <c r="H20" s="28">
        <v>1</v>
      </c>
      <c r="I20" s="28">
        <v>1</v>
      </c>
      <c r="J20" s="28">
        <v>2</v>
      </c>
      <c r="K20" s="28">
        <v>1</v>
      </c>
      <c r="L20" s="28">
        <v>1</v>
      </c>
      <c r="M20" s="28">
        <v>1</v>
      </c>
      <c r="N20" s="28">
        <v>1</v>
      </c>
      <c r="O20" s="28">
        <v>1</v>
      </c>
      <c r="P20" s="28">
        <v>1</v>
      </c>
      <c r="Q20" s="28">
        <v>1</v>
      </c>
      <c r="R20" s="29"/>
      <c r="S20" s="28"/>
      <c r="T20" s="28"/>
      <c r="U20" s="30" t="s">
        <v>117</v>
      </c>
      <c r="V20" s="33" t="s">
        <v>118</v>
      </c>
      <c r="W20" s="30" t="s">
        <v>119</v>
      </c>
    </row>
    <row r="21" spans="1:23" ht="241.95" customHeight="1" x14ac:dyDescent="0.3">
      <c r="A21" s="24" t="s">
        <v>179</v>
      </c>
      <c r="B21" s="25"/>
      <c r="C21" s="26" t="s">
        <v>120</v>
      </c>
      <c r="D21" s="27">
        <f t="shared" si="0"/>
        <v>2</v>
      </c>
      <c r="E21" s="28">
        <v>1</v>
      </c>
      <c r="F21" s="28">
        <v>2</v>
      </c>
      <c r="G21" s="28">
        <v>1</v>
      </c>
      <c r="H21" s="28">
        <v>1</v>
      </c>
      <c r="I21" s="28">
        <v>1</v>
      </c>
      <c r="J21" s="28">
        <v>2</v>
      </c>
      <c r="K21" s="28">
        <v>1</v>
      </c>
      <c r="L21" s="28">
        <v>1</v>
      </c>
      <c r="M21" s="28">
        <v>1</v>
      </c>
      <c r="N21" s="28">
        <v>1</v>
      </c>
      <c r="O21" s="28">
        <v>1</v>
      </c>
      <c r="P21" s="28">
        <v>1</v>
      </c>
      <c r="Q21" s="28">
        <v>1</v>
      </c>
      <c r="R21" s="29"/>
      <c r="S21" s="28"/>
      <c r="T21" s="28"/>
      <c r="U21" s="30" t="s">
        <v>121</v>
      </c>
      <c r="V21" s="33" t="s">
        <v>98</v>
      </c>
      <c r="W21" s="34" t="s">
        <v>99</v>
      </c>
    </row>
    <row r="22" spans="1:23" ht="91.95" customHeight="1" x14ac:dyDescent="0.3">
      <c r="A22" s="24" t="s">
        <v>179</v>
      </c>
      <c r="B22" s="25"/>
      <c r="C22" s="26" t="s">
        <v>122</v>
      </c>
      <c r="D22" s="27">
        <f t="shared" si="0"/>
        <v>2</v>
      </c>
      <c r="E22" s="28">
        <v>1</v>
      </c>
      <c r="F22" s="28">
        <v>1</v>
      </c>
      <c r="G22" s="28">
        <v>1</v>
      </c>
      <c r="H22" s="28">
        <v>1</v>
      </c>
      <c r="I22" s="28">
        <v>1</v>
      </c>
      <c r="J22" s="28">
        <v>2</v>
      </c>
      <c r="K22" s="28">
        <v>1</v>
      </c>
      <c r="L22" s="28">
        <v>1</v>
      </c>
      <c r="M22" s="28">
        <v>1</v>
      </c>
      <c r="N22" s="28">
        <v>1</v>
      </c>
      <c r="O22" s="28">
        <v>1</v>
      </c>
      <c r="P22" s="28">
        <v>2</v>
      </c>
      <c r="Q22" s="28">
        <v>1</v>
      </c>
      <c r="R22" s="29"/>
      <c r="S22" s="28"/>
      <c r="T22" s="28"/>
      <c r="U22" s="30" t="s">
        <v>123</v>
      </c>
      <c r="V22" s="30" t="s">
        <v>102</v>
      </c>
      <c r="W22" s="34" t="s">
        <v>99</v>
      </c>
    </row>
    <row r="23" spans="1:23" ht="90.6" customHeight="1" x14ac:dyDescent="0.3">
      <c r="A23" s="24" t="s">
        <v>179</v>
      </c>
      <c r="B23" s="25"/>
      <c r="C23" s="26" t="s">
        <v>124</v>
      </c>
      <c r="D23" s="27">
        <f t="shared" si="0"/>
        <v>2</v>
      </c>
      <c r="E23" s="28">
        <v>1</v>
      </c>
      <c r="F23" s="28">
        <v>2</v>
      </c>
      <c r="G23" s="28">
        <v>1</v>
      </c>
      <c r="H23" s="28">
        <v>1</v>
      </c>
      <c r="I23" s="28">
        <v>1</v>
      </c>
      <c r="J23" s="28">
        <v>2</v>
      </c>
      <c r="K23" s="28">
        <v>1</v>
      </c>
      <c r="L23" s="28">
        <v>1</v>
      </c>
      <c r="M23" s="28">
        <v>1</v>
      </c>
      <c r="N23" s="28">
        <v>1</v>
      </c>
      <c r="O23" s="28">
        <v>1</v>
      </c>
      <c r="P23" s="28">
        <v>2</v>
      </c>
      <c r="Q23" s="28">
        <v>1</v>
      </c>
      <c r="R23" s="29"/>
      <c r="S23" s="28"/>
      <c r="T23" s="28"/>
      <c r="U23" s="30" t="s">
        <v>125</v>
      </c>
      <c r="V23" s="30" t="s">
        <v>126</v>
      </c>
      <c r="W23" s="34" t="s">
        <v>99</v>
      </c>
    </row>
    <row r="24" spans="1:23" ht="48" customHeight="1" x14ac:dyDescent="0.3">
      <c r="A24" s="24" t="s">
        <v>179</v>
      </c>
      <c r="B24" s="25"/>
      <c r="C24" s="26" t="s">
        <v>127</v>
      </c>
      <c r="D24" s="27">
        <f t="shared" si="0"/>
        <v>1</v>
      </c>
      <c r="E24" s="28">
        <v>1</v>
      </c>
      <c r="F24" s="28">
        <v>1</v>
      </c>
      <c r="G24" s="28">
        <v>1</v>
      </c>
      <c r="H24" s="28">
        <v>1</v>
      </c>
      <c r="I24" s="28">
        <v>1</v>
      </c>
      <c r="J24" s="28">
        <v>1</v>
      </c>
      <c r="K24" s="28">
        <v>1</v>
      </c>
      <c r="L24" s="28">
        <v>1</v>
      </c>
      <c r="M24" s="28">
        <v>1</v>
      </c>
      <c r="N24" s="28">
        <v>1</v>
      </c>
      <c r="O24" s="28">
        <v>1</v>
      </c>
      <c r="P24" s="28">
        <v>1</v>
      </c>
      <c r="Q24" s="28">
        <v>1</v>
      </c>
      <c r="R24" s="29"/>
      <c r="S24" s="28"/>
      <c r="T24" s="28"/>
      <c r="U24" s="30" t="s">
        <v>128</v>
      </c>
      <c r="V24" s="30" t="s">
        <v>86</v>
      </c>
      <c r="W24" s="30" t="s">
        <v>87</v>
      </c>
    </row>
    <row r="25" spans="1:23" ht="99.6" customHeight="1" x14ac:dyDescent="0.3">
      <c r="A25" s="24" t="s">
        <v>179</v>
      </c>
      <c r="B25" s="25"/>
      <c r="C25" s="26" t="s">
        <v>129</v>
      </c>
      <c r="D25" s="27">
        <f t="shared" si="0"/>
        <v>2</v>
      </c>
      <c r="E25" s="28">
        <v>1</v>
      </c>
      <c r="F25" s="28">
        <v>2</v>
      </c>
      <c r="G25" s="28">
        <v>1</v>
      </c>
      <c r="H25" s="28">
        <v>1</v>
      </c>
      <c r="I25" s="28">
        <v>1</v>
      </c>
      <c r="J25" s="28">
        <v>1</v>
      </c>
      <c r="K25" s="28">
        <v>1</v>
      </c>
      <c r="L25" s="28">
        <v>1</v>
      </c>
      <c r="M25" s="28">
        <v>1</v>
      </c>
      <c r="N25" s="28">
        <v>1</v>
      </c>
      <c r="O25" s="28">
        <v>1</v>
      </c>
      <c r="P25" s="28">
        <v>2</v>
      </c>
      <c r="Q25" s="28">
        <v>1</v>
      </c>
      <c r="R25" s="29"/>
      <c r="S25" s="28"/>
      <c r="T25" s="28"/>
      <c r="U25" s="30" t="s">
        <v>130</v>
      </c>
      <c r="V25" s="30" t="s">
        <v>102</v>
      </c>
      <c r="W25" s="34" t="s">
        <v>99</v>
      </c>
    </row>
    <row r="26" spans="1:23" ht="100.2" customHeight="1" x14ac:dyDescent="0.3">
      <c r="A26" s="24" t="s">
        <v>179</v>
      </c>
      <c r="B26" s="25"/>
      <c r="C26" s="26" t="s">
        <v>131</v>
      </c>
      <c r="D26" s="27">
        <f t="shared" si="0"/>
        <v>3</v>
      </c>
      <c r="E26" s="28">
        <v>1</v>
      </c>
      <c r="F26" s="28">
        <v>2</v>
      </c>
      <c r="G26" s="28">
        <v>1</v>
      </c>
      <c r="H26" s="28">
        <v>1</v>
      </c>
      <c r="I26" s="28">
        <v>1</v>
      </c>
      <c r="J26" s="28">
        <v>1</v>
      </c>
      <c r="K26" s="28">
        <v>1</v>
      </c>
      <c r="L26" s="28">
        <v>1</v>
      </c>
      <c r="M26" s="28">
        <v>1</v>
      </c>
      <c r="N26" s="28">
        <v>1</v>
      </c>
      <c r="O26" s="28">
        <v>1</v>
      </c>
      <c r="P26" s="28">
        <v>3</v>
      </c>
      <c r="Q26" s="28">
        <v>1</v>
      </c>
      <c r="R26" s="29"/>
      <c r="S26" s="28"/>
      <c r="T26" s="28"/>
      <c r="U26" s="30" t="s">
        <v>132</v>
      </c>
      <c r="V26" s="30" t="s">
        <v>133</v>
      </c>
      <c r="W26" s="34" t="s">
        <v>99</v>
      </c>
    </row>
    <row r="27" spans="1:23" ht="50.4" customHeight="1" x14ac:dyDescent="0.3">
      <c r="A27" s="24" t="s">
        <v>179</v>
      </c>
      <c r="B27" s="25"/>
      <c r="C27" s="26" t="s">
        <v>134</v>
      </c>
      <c r="D27" s="27">
        <f t="shared" si="0"/>
        <v>1</v>
      </c>
      <c r="E27" s="28">
        <v>1</v>
      </c>
      <c r="F27" s="28">
        <v>1</v>
      </c>
      <c r="G27" s="28">
        <v>1</v>
      </c>
      <c r="H27" s="28">
        <v>1</v>
      </c>
      <c r="I27" s="28">
        <v>1</v>
      </c>
      <c r="J27" s="28">
        <v>1</v>
      </c>
      <c r="K27" s="28">
        <v>1</v>
      </c>
      <c r="L27" s="28">
        <v>1</v>
      </c>
      <c r="M27" s="28">
        <v>1</v>
      </c>
      <c r="N27" s="28">
        <v>1</v>
      </c>
      <c r="O27" s="28">
        <v>1</v>
      </c>
      <c r="P27" s="28">
        <v>1</v>
      </c>
      <c r="Q27" s="28">
        <v>1</v>
      </c>
      <c r="R27" s="29"/>
      <c r="S27" s="28"/>
      <c r="T27" s="28"/>
      <c r="U27" s="30" t="s">
        <v>128</v>
      </c>
      <c r="V27" s="30" t="s">
        <v>86</v>
      </c>
      <c r="W27" s="30" t="s">
        <v>87</v>
      </c>
    </row>
    <row r="28" spans="1:23" ht="269.39999999999998" customHeight="1" x14ac:dyDescent="0.3">
      <c r="A28" s="24" t="s">
        <v>179</v>
      </c>
      <c r="B28" s="25"/>
      <c r="C28" s="26" t="s">
        <v>135</v>
      </c>
      <c r="D28" s="27">
        <f t="shared" si="0"/>
        <v>2</v>
      </c>
      <c r="E28" s="28">
        <v>1</v>
      </c>
      <c r="F28" s="28">
        <v>2</v>
      </c>
      <c r="G28" s="28">
        <v>1</v>
      </c>
      <c r="H28" s="28">
        <v>1</v>
      </c>
      <c r="I28" s="28">
        <v>1</v>
      </c>
      <c r="J28" s="28">
        <v>1</v>
      </c>
      <c r="K28" s="28">
        <v>1</v>
      </c>
      <c r="L28" s="28">
        <v>1</v>
      </c>
      <c r="M28" s="28">
        <v>1</v>
      </c>
      <c r="N28" s="28">
        <v>1</v>
      </c>
      <c r="O28" s="28">
        <v>1</v>
      </c>
      <c r="P28" s="28">
        <v>1</v>
      </c>
      <c r="Q28" s="28">
        <v>1</v>
      </c>
      <c r="R28" s="29"/>
      <c r="S28" s="28"/>
      <c r="T28" s="28"/>
      <c r="U28" s="30" t="s">
        <v>136</v>
      </c>
      <c r="V28" s="33" t="s">
        <v>98</v>
      </c>
      <c r="W28" s="34" t="s">
        <v>99</v>
      </c>
    </row>
    <row r="29" spans="1:23" ht="120" customHeight="1" x14ac:dyDescent="0.3">
      <c r="A29" s="24" t="s">
        <v>179</v>
      </c>
      <c r="B29" s="25"/>
      <c r="C29" s="26" t="s">
        <v>137</v>
      </c>
      <c r="D29" s="27">
        <f t="shared" si="0"/>
        <v>2</v>
      </c>
      <c r="E29" s="28">
        <v>1</v>
      </c>
      <c r="F29" s="28">
        <v>1</v>
      </c>
      <c r="G29" s="28">
        <v>1</v>
      </c>
      <c r="H29" s="28">
        <v>1</v>
      </c>
      <c r="I29" s="28">
        <v>1</v>
      </c>
      <c r="J29" s="28">
        <v>1</v>
      </c>
      <c r="K29" s="28">
        <v>1</v>
      </c>
      <c r="L29" s="28">
        <v>1</v>
      </c>
      <c r="M29" s="28">
        <v>1</v>
      </c>
      <c r="N29" s="28">
        <v>1</v>
      </c>
      <c r="O29" s="28">
        <v>1</v>
      </c>
      <c r="P29" s="28">
        <v>2</v>
      </c>
      <c r="Q29" s="28">
        <v>1</v>
      </c>
      <c r="R29" s="29"/>
      <c r="S29" s="28"/>
      <c r="T29" s="28"/>
      <c r="U29" s="30" t="s">
        <v>138</v>
      </c>
      <c r="V29" s="30" t="s">
        <v>102</v>
      </c>
      <c r="W29" s="34" t="s">
        <v>99</v>
      </c>
    </row>
    <row r="30" spans="1:23" ht="76.95" customHeight="1" x14ac:dyDescent="0.3">
      <c r="A30" s="24" t="s">
        <v>179</v>
      </c>
      <c r="B30" s="25"/>
      <c r="C30" s="26" t="s">
        <v>139</v>
      </c>
      <c r="D30" s="27">
        <f t="shared" si="0"/>
        <v>2</v>
      </c>
      <c r="E30" s="28">
        <v>1</v>
      </c>
      <c r="F30" s="28">
        <v>2</v>
      </c>
      <c r="G30" s="28">
        <v>1</v>
      </c>
      <c r="H30" s="28">
        <v>1</v>
      </c>
      <c r="I30" s="28">
        <v>1</v>
      </c>
      <c r="J30" s="28">
        <v>1</v>
      </c>
      <c r="K30" s="28">
        <v>1</v>
      </c>
      <c r="L30" s="28">
        <v>1</v>
      </c>
      <c r="M30" s="28">
        <v>1</v>
      </c>
      <c r="N30" s="28">
        <v>1</v>
      </c>
      <c r="O30" s="28">
        <v>1</v>
      </c>
      <c r="P30" s="28">
        <v>2</v>
      </c>
      <c r="Q30" s="28">
        <v>1</v>
      </c>
      <c r="R30" s="29"/>
      <c r="S30" s="28"/>
      <c r="T30" s="28"/>
      <c r="U30" s="30" t="s">
        <v>140</v>
      </c>
      <c r="V30" s="33" t="s">
        <v>141</v>
      </c>
      <c r="W30" s="34" t="s">
        <v>99</v>
      </c>
    </row>
    <row r="31" spans="1:23" ht="99.6" customHeight="1" x14ac:dyDescent="0.3">
      <c r="A31" s="24" t="s">
        <v>179</v>
      </c>
      <c r="B31" s="25"/>
      <c r="C31" s="26" t="s">
        <v>142</v>
      </c>
      <c r="D31" s="27">
        <f t="shared" si="0"/>
        <v>2</v>
      </c>
      <c r="E31" s="28">
        <v>1</v>
      </c>
      <c r="F31" s="28">
        <v>2</v>
      </c>
      <c r="G31" s="28">
        <v>1</v>
      </c>
      <c r="H31" s="28">
        <v>1</v>
      </c>
      <c r="I31" s="28">
        <v>1</v>
      </c>
      <c r="J31" s="28">
        <v>1</v>
      </c>
      <c r="K31" s="28">
        <v>1</v>
      </c>
      <c r="L31" s="28">
        <v>1</v>
      </c>
      <c r="M31" s="28">
        <v>1</v>
      </c>
      <c r="N31" s="28">
        <v>1</v>
      </c>
      <c r="O31" s="28">
        <v>1</v>
      </c>
      <c r="P31" s="28">
        <v>1</v>
      </c>
      <c r="Q31" s="28">
        <v>1</v>
      </c>
      <c r="R31" s="29">
        <v>2</v>
      </c>
      <c r="S31" s="28"/>
      <c r="T31" s="28"/>
      <c r="U31" s="30"/>
      <c r="V31" s="30" t="s">
        <v>143</v>
      </c>
      <c r="W31" s="34" t="s">
        <v>108</v>
      </c>
    </row>
  </sheetData>
  <dataConsolidate/>
  <mergeCells count="3">
    <mergeCell ref="D1:W1"/>
    <mergeCell ref="D2:W2"/>
    <mergeCell ref="D3:W3"/>
  </mergeCells>
  <conditionalFormatting sqref="D5:T31">
    <cfRule type="cellIs" dxfId="2" priority="1" operator="equal">
      <formula>3</formula>
    </cfRule>
    <cfRule type="cellIs" dxfId="1" priority="2" operator="equal">
      <formula>2</formula>
    </cfRule>
    <cfRule type="cellIs" dxfId="0" priority="3" operator="equal">
      <formula>1</formula>
    </cfRule>
  </conditionalFormatting>
  <dataValidations count="1">
    <dataValidation type="whole" allowBlank="1" showInputMessage="1" showErrorMessage="1" sqref="D5:T31" xr:uid="{45EA57B2-9A37-4BD5-82BB-4634467C4836}">
      <formula1>0</formula1>
      <formula2>4</formula2>
    </dataValidation>
  </dataValidations>
  <hyperlinks>
    <hyperlink ref="E4" r:id="rId1" display="https://zsbozp.vubp.cz/prasnost" xr:uid="{C1219197-295E-4466-A8FE-DA6531CA4182}"/>
    <hyperlink ref="F4" r:id="rId2" display="https://zsbozp.vubp.cz/chemicke-latky" xr:uid="{F233A2C3-75B9-4E83-A1D2-8BCB192269AA}"/>
    <hyperlink ref="G4" r:id="rId3" display="https://zsbozp.vubp.cz/hluk" xr:uid="{8665A64A-87A5-4E79-B1BB-8996EB0F33D7}"/>
    <hyperlink ref="H4" r:id="rId4" display="https://zsbozp.vubp.cz/vibrace" xr:uid="{023F3270-1318-4356-AAD9-FDC42F58B444}"/>
    <hyperlink ref="I4" r:id="rId5" display="https://zsbozp.vubp.cz/neionizujici-zareni" xr:uid="{F6853776-73D3-4C45-A168-06D0A038438B}"/>
    <hyperlink ref="J4" r:id="rId6" display="https://zsbozp.vubp.cz/fyzicka-zatez" xr:uid="{FB766847-2A77-411C-A785-28E4697FB883}"/>
    <hyperlink ref="L4" r:id="rId7" display="https://zsbozp.vubp.cz/zatez-teplem" xr:uid="{A600C66B-9AE7-49D4-B215-242030FB86E0}"/>
    <hyperlink ref="M4" r:id="rId8" xr:uid="{C78707CF-8BC7-4224-95F0-B32A3E949C67}"/>
    <hyperlink ref="N4" r:id="rId9" display="https://zsbozp.vubp.cz/psychologicke-faktory-2" xr:uid="{CF92F43F-56CF-47A1-9E26-D7ABBD3C7699}"/>
    <hyperlink ref="O4" r:id="rId10" display="https://zsbozp.vubp.cz/zrakova-zatez" xr:uid="{83A85565-3583-4989-A78C-B7DBC0509B0F}"/>
    <hyperlink ref="P4" r:id="rId11" display="https://zsbozp.vubp.cz/biologicke-faktory" xr:uid="{128D8AA4-917C-4E6E-882B-94A539E25A27}"/>
    <hyperlink ref="K4" r:id="rId12" display="https://zsbozp.vubp.cz/pracovni-poloha" xr:uid="{44E7128B-C1AD-4737-8EAE-3932E1A25F77}"/>
    <hyperlink ref="R4" r:id="rId13" display="ionizující záření" xr:uid="{3BADBFBD-4C9C-49A1-8D3C-4239138135FF}"/>
  </hyperlinks>
  <printOptions horizontalCentered="1"/>
  <pageMargins left="0.31496062992125984" right="0.31496062992125984" top="0.78740157480314965" bottom="0.78740157480314965" header="0.31496062992125984" footer="0.31496062992125984"/>
  <pageSetup paperSize="9" orientation="landscape" r:id="rId14"/>
  <tableParts count="1">
    <tablePart r:id="rId1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D w I 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F V t a j K 0 A A A D 4 A A A A E g A A A E N v b m Z p Z y 9 Q Y W N r Y W d l L n h t b I S P v Q r C M A C E d 8 F 3 K N m b P x V B 0 n T o a k E Q R N x C G t p g m 0 i T m r 6 b g 4 / k K 9 i i V T f H u / v g 7 h 6 3 O 0 v 7 p o 6 u q n X a m g Q Q i E H k v D C F q K 1 R C T A W p H w + Y z s h z 6 J U 0 U A b t + l d k Y D K + 8 s G o R A C D A t o 2 x J R j A k 6 5 t u 9 r F Q j w A f W / + F Y m 7 F W K s D Z 4 b W G U 0 i W K 0 g w X U P M 0 O S y X J s v Q Y f F Y / p j s q y r f d c q L l 2 c n R i a J E P v E / w J A A D / / w M A U E s D B B Q A A g A I A A A A I Q C T 2 V N A S w M A A L c H A A A T A A A A R m 9 y b X V s Y X M v U 2 V j d G l v b j E u b Z R V 3 U 7 b S B S + R + o 7 H G V v E s m g O J S f b s U F G F p S p C Y i a V c y Q a u J f c D G 4 5 l o P L Z I E G 8 A D 1 B x U 1 9 y g X q / E n u x T t 5 r j 2 1 K i o h b G k V K 5 j u / 3 + d z x h E 6 2 p c C e u W v + X Z p K f K Y Q h f + q H V n X 9 D j 9 H e k 5 A l G 2 V 0 N t o C j f r U E 9 L F d J c 8 I 2 D t 3 k K / 8 J V U w l D K o v / M 5 r l h S a B Q 6 q t e s P w e f I l T R I P R k Q j 5 s 0 B G 4 q / w E Y R k + + J 6 c X m M U Z C n E g j A 1 8 T W D B K Z X O X j v e L A T u 9 O b M 5 n 4 T n b n e I N D P E F F m W G n Y 3 c H u z K I Q z o x B 0 u g u b o C B 0 z j q V T + J E d H K k s d H B x s 9 / f e d w 7 b 9 r a 1 B 9 3 D b a v z + W N 2 b e 1 D t 2 O 3 r Z V z H p 3 X G g a I m H M D t I q x Y Z Q k F 4 j w d 8 9 D 1 L k U h Q I X R 2 2 N 4 d Y C s Y w D X 7 h b t d L 9 + P J o l 2 l 2 / J j X z l K P s y S 7 g w h h k m T 3 s x S F j C H 7 R 8 l E l F r 3 2 Z D E 7 C o Z S o 3 7 y F w S s l 7 d k g F H D 7 7 b n P c c x p m K t n I 2 x 3 M 6 d j i 9 E f T N 7 k G P R / M i f c V E d C J V a E k e h 6 I / H m F e 6 p d d G h c X t V 4 8 P M M g r 0 8 p E Z g Y X x p w U S s z t b 7 D G s 9 1 g f / 2 U z d g h 7 r z Z 6 l M i q B V k x m w u t G E 5 p o B 7 e l V B 9 a b T d h Y X 4 e 1 z c V N v F 4 M r y 2 G 1 x f D G 4 v h i p J v F s N m s w I 3 K / B W B b 5 a g V d Q N S u 4 m h V k z Y 1 n z + 3 B s F l l e F N h a F V Q b p l V A U 8 4 X 8 6 H t + P i k C Y h u w V P K p o + m H 3 J U j c Y z 8 e 4 F / i j + r M p N 1 q N F + + d + Z P F q 6 z / k s 2 b B 8 t I M 5 2 H R 1 z G I w d / a B 8 5 3 c O l C i 9 Z P 1 K Q R L O X 2 z 2 r Q 0 3 U 6 O 5 j X J 7 S x c C c w o F 2 K c z u I g 0 C W U A 0 Q t 8 p N + z R I 5 h 9 e 4 i c 3 5 p U K K L 7 R W R p b s p d v f + + 1 r u N / O R 4 Z Z J b 4 F m q g z E Z L K + w e D w O 6 L R f H B K f y D p I 5 8 / F W S C 9 X f x J f E Y 9 E Z 1 J l t I l l m v A g D g H m t R j p w J 1 m X o k e R 7 6 0 S 5 i T 8 a T H E 7 z K D 2 9 m f 1 L p n e l 6 Z F G H i I 9 B v V u 2 e Z 3 V 5 q t E c e Q I u z + U 4 N D y r q l 5 a D M F Y 0 d 7 1 m h b l l o o l g g k 6 c m u z Q N f S p 9 W j Y + v f a F r 7 H o f m d 6 9 d B j / g 6 C Z P 4 E s 9 s Q N G d B D M n E j R 0 v B u q O d L p s v F r y x Q s G 5 u 3 / A A A A / / 8 D A F B L A Q I t A B Q A B g A I A A A A I Q A q 3 a p A 0 g A A A D c B A A A T A A A A A A A A A A A A A A A A A A A A A A B b Q 2 9 u d G V u d F 9 U e X B l c 1 0 u e G 1 s U E s B A i 0 A F A A C A A g A A A A h A B V b W o y t A A A A + A A A A B I A A A A A A A A A A A A A A A A A C w M A A E N v b m Z p Z y 9 Q Y W N r Y W d l L n h t b F B L A Q I t A B Q A A g A I A A A A I Q C T 2 V N A S w M A A L c H A A A T A A A A A A A A A A A A A A A A A O g D A A B G b 3 J t d W x h c y 9 T Z W N 0 a W 9 u M S 5 t U E s F B g A A A A A D A A M A w g A A A G Q H A A A A A B E B A A D v u 7 8 8 P 3 h t b C B 2 Z X J z a W 9 u P S I x L j A i I H N 0 Y W 5 k Y W x v b m U 9 I m 5 v I j 8 + D Q o 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b G Q A A A A A A A D k Z A A D v u 7 8 8 P 3 h t b C B 2 Z X J z a W 9 u P S I x L j A i I H N 0 Y W 5 k Y W x v b m U 9 I m 5 v I j 8 + D Q o 8 T G 9 j Y W x Q Y W N r Y W d l T W V 0 Y W R h d G F G a W x l I H h t b G 5 z O n h z Z D 0 i a H R 0 c D o v L 3 d 3 d y 5 3 M y 5 v c m c v M j A w M S 9 Y T U x T Y 2 h l b W E i I H h t b G 5 z O n h z a T 0 i a H R 0 c D o v L 3 d 3 d y 5 3 M y 5 v c m c v M j A w M S 9 Y T U x T Y 2 h l b W E t a W 5 z d G F u Y 2 U i P j x J d G V t c z 4 8 S X R l b T 4 8 S X R l b U x v Y 2 F 0 a W 9 u P j x J d G V t V H l w Z T 5 G b 3 J t d W x h P C 9 J d G V t V H l w Z T 4 8 S X R l b V B h d G g + U 2 V j d G l v b j E v U C V D N S U 5 O W V o b G V k J T I w c H J v Z m V z J U M z J U F E 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S 0 w O C 0 w N l Q w N T o y O D o 1 N C 4 y O T g 4 O D E w W i I v P j x F b n R y e S B U e X B l P S J G a W x s Q 2 9 s d W 1 u V H l w Z X M i I F Z h b H V l P S J z Q U F Z Q U F B Q U F B Q U F B Q U F B Q U F B Q U F B Q T 0 9 I i 8 + P E V u d H J 5 I F R 5 c G U 9 I k Z p b G x D b 2 x 1 b W 5 O Y W 1 l c y I g V m F s d W U 9 I n N b J n F 1 b 3 Q 7 Q 1 o t S V N D T y Z x d W 9 0 O y w m c X V v d D t L Y X R h b G 9 n I H B y Y W N v d m 7 D r W N o I G 3 D r X N 0 I G 5 l Y W t h Z G V t a W N r w 7 1 j a C B w c m F j b 3 Z u w 6 1 r x a 8 m c X V v d D s s J n F 1 b 3 Q 7 S 2 F 0 Z W d v c m l 6 Y W N l I H b D v X N s Z W R u w 6 E m c X V v d D s s J n F 1 b 3 Q 7 c H J h Y 2 j C o C h Q K S Z x d W 9 0 O y w m c X V v d D t j a G V t a W N r w 6 k g b M O h d G t 5 w q A o Q 2 g p J n F 1 b 3 Q 7 L C Z x d W 9 0 O 2 h s d W v C o C h I K S Z x d W 9 0 O y w m c X V v d D t 2 a W J y Y W N l w q A o V i k m c X V v d D s s J n F 1 b 3 Q 7 b m V p b 2 5 p e n V q w 6 1 j w 6 0 g e s O h x Z l l b s O t I G E g Z W x l a 3 R y b 2 1 h Z 2 5 l d G l j a 8 O p I H B v b G X C o C h O W i k m c X V v d D s s J n F 1 b 3 Q 7 Z n l 6 a W N r w 6 E g e s O h d M S b x b 7 C o C h G W i k m c X V v d D s s J n F 1 b 3 Q 7 c H J h Y 2 9 2 b s O t I H B v b G 9 o Y S A o U F A p J n F 1 b 3 Q 7 L C Z x d W 9 0 O 3 r D o X T E m 8 W + I H R l c G x l b c K g K F p U K S Z x d W 9 0 O y w m c X V v d D t 6 w 6 F 0 x J v F v i B j a G x h Z G V t w q A o W k s p J n F 1 b 3 Q 7 L C Z x d W 9 0 O 3 B z e W N o a W N r w 6 E g e s O h d M S b x b 7 C o C h Q W i k m c X V v d D s s J n F 1 b 3 Q 7 e n J h a 2 9 2 w 6 E g e s O h d M S b x b 7 C o C h a W i k m c X V v d D s s J n F 1 b 3 Q 7 Y m l v b G 9 n a W N r w 6 k g x I 1 p b m l 0 Z W x l w q A o Q s S M K S Z x d W 9 0 O y w m c X V v d D t w c s O h Y 2 U g d m U g e n b D v c W h Z W 7 D q W 0 g d G x h a 3 U g d n p k d W N o d S A o W l R W K S 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Z T A 0 O T N k N m U t M j M 4 Z S 0 0 N j h j L T l m M z Y t Y j V i N D l l M m Z j N 2 Q 2 I i 8 + P E V u d H J 5 I F R 5 c G U 9 I l J l b G F 0 a W 9 u c 2 h p c E l u Z m 9 D b 2 5 0 Y W l u Z X I i I F Z h b H V l P S J z e y Z x d W 9 0 O 2 N v b H V t b k N v d W 5 0 J n F 1 b 3 Q 7 O j E 2 L C Z x d W 9 0 O 2 t l e U N v b H V t b k 5 h b W V z J n F 1 b 3 Q 7 O l t d L C Z x d W 9 0 O 3 F 1 Z X J 5 U m V s Y X R p b 2 5 z a G l w c y Z x d W 9 0 O z p b X S w m c X V v d D t j b 2 x 1 b W 5 J Z G V u d G l 0 a W V z J n F 1 b 3 Q 7 O l s m c X V v d D t T Z W N 0 a W 9 u M S 9 Q x Z l l a G x l Z C B w c m 9 m Z X P D r S 9 B d X R v U m V t b 3 Z l Z E N v b H V t b n M x L n t D W i 1 J U 0 N P L D B 9 J n F 1 b 3 Q 7 L C Z x d W 9 0 O 1 N l Y 3 R p b 2 4 x L 1 D F m W V o b G V k I H B y b 2 Z l c 8 O t L 0 F 1 d G 9 S Z W 1 v d m V k Q 2 9 s d W 1 u c z E u e 0 t h d G F s b 2 c g c H J h Y 2 9 2 b s O t Y 2 g g b c O t c 3 Q g b m V h a 2 F k Z W 1 p Y 2 v D v W N o I H B y Y W N v d m 7 D r W v F r y w x f S Z x d W 9 0 O y w m c X V v d D t T Z W N 0 a W 9 u M S 9 Q x Z l l a G x l Z C B w c m 9 m Z X P D r S 9 B d X R v U m V t b 3 Z l Z E N v b H V t b n M x L n t L Y X R l Z 2 9 y a X p h Y 2 U g d s O 9 c 2 x l Z G 7 D o S w y f S Z x d W 9 0 O y w m c X V v d D t T Z W N 0 a W 9 u M S 9 Q x Z l l a G x l Z C B w c m 9 m Z X P D r S 9 B d X R v U m V t b 3 Z l Z E N v b H V t b n M x L n t w c m F j a M K g K F A p L D N 9 J n F 1 b 3 Q 7 L C Z x d W 9 0 O 1 N l Y 3 R p b 2 4 x L 1 D F m W V o b G V k I H B y b 2 Z l c 8 O t L 0 F 1 d G 9 S Z W 1 v d m V k Q 2 9 s d W 1 u c z E u e 2 N o Z W 1 p Y 2 v D q S B s w 6 F 0 a 3 n C o C h D a C k s N H 0 m c X V v d D s s J n F 1 b 3 Q 7 U 2 V j d G l v b j E v U M W Z Z W h s Z W Q g c H J v Z m V z w 6 0 v Q X V 0 b 1 J l b W 9 2 Z W R D b 2 x 1 b W 5 z M S 5 7 a G x 1 a 8 K g K E g p L D V 9 J n F 1 b 3 Q 7 L C Z x d W 9 0 O 1 N l Y 3 R p b 2 4 x L 1 D F m W V o b G V k I H B y b 2 Z l c 8 O t L 0 F 1 d G 9 S Z W 1 v d m V k Q 2 9 s d W 1 u c z E u e 3 Z p Y n J h Y 2 X C o C h W K S w 2 f S Z x d W 9 0 O y w m c X V v d D t T Z W N 0 a W 9 u M S 9 Q x Z l l a G x l Z C B w c m 9 m Z X P D r S 9 B d X R v U m V t b 3 Z l Z E N v b H V t b n M x L n t u Z W l v b m l 6 d W r D r W P D r S B 6 w 6 H F m W V u w 6 0 g Y S B l b G V r d H J v b W F n b m V 0 a W N r w 6 k g c G 9 s Z c K g K E 5 a K S w 3 f S Z x d W 9 0 O y w m c X V v d D t T Z W N 0 a W 9 u M S 9 Q x Z l l a G x l Z C B w c m 9 m Z X P D r S 9 B d X R v U m V t b 3 Z l Z E N v b H V t b n M x L n t m e X p p Y 2 v D o S B 6 w 6 F 0 x J v F v s K g K E Z a K S w 4 f S Z x d W 9 0 O y w m c X V v d D t T Z W N 0 a W 9 u M S 9 Q x Z l l a G x l Z C B w c m 9 m Z X P D r S 9 B d X R v U m V t b 3 Z l Z E N v b H V t b n M x L n t w c m F j b 3 Z u w 6 0 g c G 9 s b 2 h h I C h Q U C k s O X 0 m c X V v d D s s J n F 1 b 3 Q 7 U 2 V j d G l v b j E v U M W Z Z W h s Z W Q g c H J v Z m V z w 6 0 v Q X V 0 b 1 J l b W 9 2 Z W R D b 2 x 1 b W 5 z M S 5 7 e s O h d M S b x b 4 g d G V w b G V t w q A o W l Q p L D E w f S Z x d W 9 0 O y w m c X V v d D t T Z W N 0 a W 9 u M S 9 Q x Z l l a G x l Z C B w c m 9 m Z X P D r S 9 B d X R v U m V t b 3 Z l Z E N v b H V t b n M x L n t 6 w 6 F 0 x J v F v i B j a G x h Z G V t w q A o W k s p L D E x f S Z x d W 9 0 O y w m c X V v d D t T Z W N 0 a W 9 u M S 9 Q x Z l l a G x l Z C B w c m 9 m Z X P D r S 9 B d X R v U m V t b 3 Z l Z E N v b H V t b n M x L n t w c 3 l j a G l j a 8 O h I H r D o X T E m 8 W + w q A o U F o p L D E y f S Z x d W 9 0 O y w m c X V v d D t T Z W N 0 a W 9 u M S 9 Q x Z l l a G x l Z C B w c m 9 m Z X P D r S 9 B d X R v U m V t b 3 Z l Z E N v b H V t b n M x L n t 6 c m F r b 3 b D o S B 6 w 6 F 0 x J v F v s K g K F p a K S w x M 3 0 m c X V v d D s s J n F 1 b 3 Q 7 U 2 V j d G l v b j E v U M W Z Z W h s Z W Q g c H J v Z m V z w 6 0 v Q X V 0 b 1 J l b W 9 2 Z W R D b 2 x 1 b W 5 z M S 5 7 Y m l v b G 9 n a W N r w 6 k g x I 1 p b m l 0 Z W x l w q A o Q s S M K S w x N H 0 m c X V v d D s s J n F 1 b 3 Q 7 U 2 V j d G l v b j E v U M W Z Z W h s Z W Q g c H J v Z m V z w 6 0 v Q X V 0 b 1 J l b W 9 2 Z W R D b 2 x 1 b W 5 z M S 5 7 c H L D o W N l I H Z l I H p 2 w 7 3 F o W V u w 6 l t I H R s Y W t 1 I H Z 6 Z H V j a H U g K F p U V i k s M T V 9 J n F 1 b 3 Q 7 X S w m c X V v d D t D b 2 x 1 b W 5 D b 3 V u d C Z x d W 9 0 O z o x N i w m c X V v d D t L Z X l D b 2 x 1 b W 5 O Y W 1 l c y Z x d W 9 0 O z p b X S w m c X V v d D t D b 2 x 1 b W 5 J Z G V u d G l 0 a W V z J n F 1 b 3 Q 7 O l s m c X V v d D t T Z W N 0 a W 9 u M S 9 Q x Z l l a G x l Z C B w c m 9 m Z X P D r S 9 B d X R v U m V t b 3 Z l Z E N v b H V t b n M x L n t D W i 1 J U 0 N P L D B 9 J n F 1 b 3 Q 7 L C Z x d W 9 0 O 1 N l Y 3 R p b 2 4 x L 1 D F m W V o b G V k I H B y b 2 Z l c 8 O t L 0 F 1 d G 9 S Z W 1 v d m V k Q 2 9 s d W 1 u c z E u e 0 t h d G F s b 2 c g c H J h Y 2 9 2 b s O t Y 2 g g b c O t c 3 Q g b m V h a 2 F k Z W 1 p Y 2 v D v W N o I H B y Y W N v d m 7 D r W v F r y w x f S Z x d W 9 0 O y w m c X V v d D t T Z W N 0 a W 9 u M S 9 Q x Z l l a G x l Z C B w c m 9 m Z X P D r S 9 B d X R v U m V t b 3 Z l Z E N v b H V t b n M x L n t L Y X R l Z 2 9 y a X p h Y 2 U g d s O 9 c 2 x l Z G 7 D o S w y f S Z x d W 9 0 O y w m c X V v d D t T Z W N 0 a W 9 u M S 9 Q x Z l l a G x l Z C B w c m 9 m Z X P D r S 9 B d X R v U m V t b 3 Z l Z E N v b H V t b n M x L n t w c m F j a M K g K F A p L D N 9 J n F 1 b 3 Q 7 L C Z x d W 9 0 O 1 N l Y 3 R p b 2 4 x L 1 D F m W V o b G V k I H B y b 2 Z l c 8 O t L 0 F 1 d G 9 S Z W 1 v d m V k Q 2 9 s d W 1 u c z E u e 2 N o Z W 1 p Y 2 v D q S B s w 6 F 0 a 3 n C o C h D a C k s N H 0 m c X V v d D s s J n F 1 b 3 Q 7 U 2 V j d G l v b j E v U M W Z Z W h s Z W Q g c H J v Z m V z w 6 0 v Q X V 0 b 1 J l b W 9 2 Z W R D b 2 x 1 b W 5 z M S 5 7 a G x 1 a 8 K g K E g p L D V 9 J n F 1 b 3 Q 7 L C Z x d W 9 0 O 1 N l Y 3 R p b 2 4 x L 1 D F m W V o b G V k I H B y b 2 Z l c 8 O t L 0 F 1 d G 9 S Z W 1 v d m V k Q 2 9 s d W 1 u c z E u e 3 Z p Y n J h Y 2 X C o C h W K S w 2 f S Z x d W 9 0 O y w m c X V v d D t T Z W N 0 a W 9 u M S 9 Q x Z l l a G x l Z C B w c m 9 m Z X P D r S 9 B d X R v U m V t b 3 Z l Z E N v b H V t b n M x L n t u Z W l v b m l 6 d W r D r W P D r S B 6 w 6 H F m W V u w 6 0 g Y S B l b G V r d H J v b W F n b m V 0 a W N r w 6 k g c G 9 s Z c K g K E 5 a K S w 3 f S Z x d W 9 0 O y w m c X V v d D t T Z W N 0 a W 9 u M S 9 Q x Z l l a G x l Z C B w c m 9 m Z X P D r S 9 B d X R v U m V t b 3 Z l Z E N v b H V t b n M x L n t m e X p p Y 2 v D o S B 6 w 6 F 0 x J v F v s K g K E Z a K S w 4 f S Z x d W 9 0 O y w m c X V v d D t T Z W N 0 a W 9 u M S 9 Q x Z l l a G x l Z C B w c m 9 m Z X P D r S 9 B d X R v U m V t b 3 Z l Z E N v b H V t b n M x L n t w c m F j b 3 Z u w 6 0 g c G 9 s b 2 h h I C h Q U C k s O X 0 m c X V v d D s s J n F 1 b 3 Q 7 U 2 V j d G l v b j E v U M W Z Z W h s Z W Q g c H J v Z m V z w 6 0 v Q X V 0 b 1 J l b W 9 2 Z W R D b 2 x 1 b W 5 z M S 5 7 e s O h d M S b x b 4 g d G V w b G V t w q A o W l Q p L D E w f S Z x d W 9 0 O y w m c X V v d D t T Z W N 0 a W 9 u M S 9 Q x Z l l a G x l Z C B w c m 9 m Z X P D r S 9 B d X R v U m V t b 3 Z l Z E N v b H V t b n M x L n t 6 w 6 F 0 x J v F v i B j a G x h Z G V t w q A o W k s p L D E x f S Z x d W 9 0 O y w m c X V v d D t T Z W N 0 a W 9 u M S 9 Q x Z l l a G x l Z C B w c m 9 m Z X P D r S 9 B d X R v U m V t b 3 Z l Z E N v b H V t b n M x L n t w c 3 l j a G l j a 8 O h I H r D o X T E m 8 W + w q A o U F o p L D E y f S Z x d W 9 0 O y w m c X V v d D t T Z W N 0 a W 9 u M S 9 Q x Z l l a G x l Z C B w c m 9 m Z X P D r S 9 B d X R v U m V t b 3 Z l Z E N v b H V t b n M x L n t 6 c m F r b 3 b D o S B 6 w 6 F 0 x J v F v s K g K F p a K S w x M 3 0 m c X V v d D s s J n F 1 b 3 Q 7 U 2 V j d G l v b j E v U M W Z Z W h s Z W Q g c H J v Z m V z w 6 0 v Q X V 0 b 1 J l b W 9 2 Z W R D b 2 x 1 b W 5 z M S 5 7 Y m l v b G 9 n a W N r w 6 k g x I 1 p b m l 0 Z W x l w q A o Q s S M K S w x N H 0 m c X V v d D s s J n F 1 b 3 Q 7 U 2 V j d G l v b j E v U M W Z Z W h s Z W Q g c H J v Z m V z w 6 0 v Q X V 0 b 1 J l b W 9 2 Z W R D b 2 x 1 b W 5 z M S 5 7 c H L D o W N l I H Z l I H p 2 w 7 3 F o W V u w 6 l t I H R s Y W t 1 I H Z 6 Z H V j a H U g K F p U V i k s M T V 9 J n F 1 b 3 Q 7 X S w m c X V v d D t S Z W x h d G l v b n N o a X B J b m Z v J n F 1 b 3 Q 7 O l t d f S I v P j x F b n R y e S B U e X B l P S J S Z X N 1 b H R U e X B l I i B W Y W x 1 Z T 0 i c 1 R h Y m x l I i 8 + P E V u d H J 5 I F R 5 c G U 9 I k 5 h d m l n Y X R p b 2 5 T d G V w T m F t Z S I g V m F s d W U 9 I n N O Y X Z p Z 2 F j Z S I v P j x F b n R y e S B U e X B l P S J G a W x s T 2 J q Z W N 0 V H l w Z S I g V m F s d W U 9 I n N D b 2 5 u Z W N 0 a W 9 u T 2 5 s e S I v P j x F b n R y e S B U e X B l P S J O Y W 1 l V X B k Y X R l Z E F m d G V y R m l s b C I g V m F s d W U 9 I m w w I i 8 + P C 9 T d G F i b G V F b n R y a W V z P j w v S X R l b T 4 8 S X R l b T 4 8 S X R l b U x v Y 2 F 0 a W 9 u P j x J d G V t V H l w Z T 5 G b 3 J t d W x h P C 9 J d G V t V H l w Z T 4 8 S X R l b V B h d G g + U 2 V j d G l v b j E v U C V D N S U 5 O W V o b G V k J T I w c H J v Z m V z J U M z J U F E L 1 p k c m 9 q P C 9 J d G V t U G F 0 a D 4 8 L 0 l 0 Z W 1 M b 2 N h d G l v b j 4 8 U 3 R h Y m x l R W 5 0 c m l l c y 8 + P C 9 J d G V t P j x J d G V t P j x J d G V t T G 9 j Y X R p b 2 4 + P E l 0 Z W 1 U e X B l P k Z v c m 1 1 b G E 8 L 0 l 0 Z W 1 U e X B l P j x J d G V t U G F 0 a D 5 T Z W N 0 a W 9 u M S 9 Q J U M 1 J T k 5 Z W h s Z W Q l M j B w c m 9 m Z X M l Q z M l Q U Q v U C V D N S U 5 O W V o b G V k J T I w c H J v Z m V z J U M z J U F E X 1 N o Z W V 0 P C 9 J d G V t U G F 0 a D 4 8 L 0 l 0 Z W 1 M b 2 N h d G l v b j 4 8 U 3 R h Y m x l R W 5 0 c m l l c y 8 + P C 9 J d G V t P j x J d G V t P j x J d G V t T G 9 j Y X R p b 2 4 + P E l 0 Z W 1 U e X B l P k Z v c m 1 1 b G E 8 L 0 l 0 Z W 1 U e X B l P j x J d G V t U G F 0 a D 5 T Z W N 0 a W 9 u M S 9 Q J U M 1 J T k 5 Z W h s Z W Q l M j B w c m 9 m Z X M l Q z M l Q U Q v W i V D M y V B M W h s Y X Y l Q z M l Q U Q l M j B z Z S U y M H p 2 J U M z J U J E J U M 1 J U E x Z W 5 v d S U y M C V D M y V C Q X J v d m 4 l Q z M l Q U Q 8 L 0 l 0 Z W 1 Q Y X R o P j w v S X R l b U x v Y 2 F 0 a W 9 u P j x T d G F i b G V F b n R y a W V z L z 4 8 L 0 l 0 Z W 0 + P E l 0 Z W 0 + P E l 0 Z W 1 M b 2 N h d G l v b j 4 8 S X R l b V R 5 c G U + R m 9 y b X V s Y T w v S X R l b V R 5 c G U + P E l 0 Z W 1 Q Y X R o P l N l Y 3 R p b 2 4 x L 1 A l Q z U l O T l l a G x l Z C U y M H B y b 2 Z l c y V D M y V B R C 9 a b S V D N C U 5 Q m 4 l Q z Q l O U J u J U M z J U J E J T I w d H l w P C 9 J d G V t U G F 0 a D 4 8 L 0 l 0 Z W 1 M b 2 N h d G l v b j 4 8 U 3 R h Y m x l R W 5 0 c m l l c y 8 + P C 9 J d G V t P j x J d G V t P j x J d G V t T G 9 j Y X R p b 2 4 + P E l 0 Z W 1 U e X B l P k Z v c m 1 1 b G E 8 L 0 l 0 Z W 1 U e X B l P j x J d G V t U G F 0 a D 5 T Z W N 0 a W 9 u M S 9 Q J U M 1 J T k 5 Z W h s Z W Q l M j B w c m 9 m Z X M l Q z M l Q U Q v T 2 R l Y n J h b i V D M y V B O S U y M G h v c m 4 l Q z M l Q U Q l M j A l Q z U l O T k l Q z M l Q T F k a 3 k 8 L 0 l 0 Z W 1 Q Y X R o P j w v S X R l b U x v Y 2 F 0 a W 9 u P j x T d G F i b G V F b n R y a W V z L z 4 8 L 0 l 0 Z W 0 + P E l 0 Z W 0 + P E l 0 Z W 1 M b 2 N h d G l v b j 4 8 S X R l b V R 5 c G U + R m 9 y b X V s Y T w v S X R l b V R 5 c G U + P E l 0 Z W 1 Q Y X R o P l N l Y 3 R p b 2 4 x L 1 A l Q z U l O T l l a G x l Z C U y M H B y b 2 Z l c y V D M y V B R C 9 a J U M z J U E x a G x h d i V D M y V B R C U y M H N l J T I w e n Y l Q z M l Q k Q l Q z U l Q T F l b m 9 1 J T I w J U M z J U J B c m 9 2 b i V D M y V B R D E 8 L 0 l 0 Z W 1 Q Y X R o P j w v S X R l b U x v Y 2 F 0 a W 9 u P j x T d G F i b G V F b n R y a W V z L z 4 8 L 0 l 0 Z W 0 + P E l 0 Z W 0 + P E l 0 Z W 1 M b 2 N h d G l v b j 4 8 S X R l b V R 5 c G U + R m 9 y b X V s Y T w v S X R l b V R 5 c G U + P E l 0 Z W 1 Q Y X R o P l N l Y 3 R p b 2 4 x L 1 A l Q z U l O T l l a G x l Z C U y M H B y b 2 Z l c y V D M y V B R C 9 P Z G V i c m F u J U M z J U E 5 J T I w b 3 N 0 Y X R u J U M z J U F E J T I w c 2 x v d X B j Z T w v S X R l b V B h d G g + P C 9 J d G V t T G 9 j Y X R p b 2 4 + P F N 0 Y W J s Z U V u d H J p Z X M v P j w v S X R l b T 4 8 S X R l b T 4 8 S X R l b U x v Y 2 F 0 a W 9 u P j x J d G V t V H l w Z T 5 B b G x G b 3 J t d W x h c z w v S X R l b V R 5 c G U + P E l 0 Z W 1 Q Y X R o P j w v S X R l b V B h d G g + P C 9 J d G V t T G 9 j Y X R p b 2 4 + P F N 0 Y W J s Z U V u d H J p Z X M + P E V u d H J 5 I F R 5 c G U 9 I l F 1 Z X J 5 R 3 J v d X B z I i B W Y W x 1 Z T 0 i c 0 F B Q U F B Q T 0 9 I i 8 + P E V u d H J 5 I F R 5 c G U 9 I l J l b G F 0 a W 9 u c 2 h p c H M i I F Z h b H V l P S J z Q U F B Q U F B P T 0 i L z 4 8 L 1 N 0 Y W J s Z U V u d H J p Z X M + P C 9 J d G V t P j w v S X R l b X M + P C 9 M b 2 N h b F B h Y 2 t h Z 2 V N Z X R h Z G F 0 Y U Z p b G U + F g A A A F B L B Q Y A A A A A A A A A A A A A A A A A A A A A A A A m A Q A A A Q A A A N C M n d 8 B F d E R j H o A w E / C l + s B A A A A E 1 n C u V S 8 Y U 2 l E F V 8 b g G b K A A A A A A C A A A A A A A Q Z g A A A A E A A C A A A A B 9 t N I O 1 L 1 1 y G D 0 n k Q h X X F 6 o B S e d F L k 6 Z L U D l 3 L l + 4 z Z Q A A A A A O g A A A A A I A A C A A A A B I f 9 8 i O L F B C 3 T a T U t N W i D H h d B y 9 H x + v J S D Q N 5 X R H Y I / l A A A A C Z F 6 1 q v d K d x E g D o o 6 Z L K O Z 4 c g G + Q 0 E 6 H X L K R 1 o i + P M + d k 9 3 4 G z K w T 6 X Q k Z H I f o I Y D e e / 1 X a M H m c P + L Y h 5 p J f G 2 u 3 J P o x q b l V a v i f O I f f z k v U A A A A C a 8 2 9 I z v H 9 U o P N 6 j 4 E k 2 u c L d k Q g c b O x 8 c p I W M C e E v n q Z O 7 o k H w Y V b + + L 0 l x B D c 3 4 W D r n n U g b T 3 2 2 v 5 D m l + G b m C < / D a t a M a s h u p > 
</file>

<file path=customXml/itemProps1.xml><?xml version="1.0" encoding="utf-8"?>
<ds:datastoreItem xmlns:ds="http://schemas.openxmlformats.org/officeDocument/2006/customXml" ds:itemID="{0EC96691-31AA-420C-B07E-86F26207C03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5</vt:i4>
      </vt:variant>
    </vt:vector>
  </HeadingPairs>
  <TitlesOfParts>
    <vt:vector size="5" baseType="lpstr">
      <vt:lpstr>Lékařský posudek</vt:lpstr>
      <vt:lpstr>Lékařský posudek automatický</vt:lpstr>
      <vt:lpstr>Pomocná tabulka</vt:lpstr>
      <vt:lpstr>Pracovní pozice</vt:lpstr>
      <vt:lpstr>PŘF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Hovorka Miroslav</dc:creator>
  <cp:keywords/>
  <dc:description/>
  <cp:lastModifiedBy>Hovorka Miroslav</cp:lastModifiedBy>
  <cp:revision/>
  <cp:lastPrinted>2026-01-09T06:37:11Z</cp:lastPrinted>
  <dcterms:created xsi:type="dcterms:W3CDTF">2025-05-16T11:11:41Z</dcterms:created>
  <dcterms:modified xsi:type="dcterms:W3CDTF">2026-01-09T07:09:01Z</dcterms:modified>
  <cp:category/>
  <cp:contentStatus/>
</cp:coreProperties>
</file>